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4\Documents\"/>
    </mc:Choice>
  </mc:AlternateContent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51" i="1" l="1"/>
  <c r="G10" i="1" l="1"/>
  <c r="G43" i="1"/>
  <c r="G42" i="1"/>
  <c r="G38" i="1"/>
  <c r="G41" i="1"/>
  <c r="G40" i="1"/>
  <c r="G39" i="1"/>
  <c r="G17" i="1"/>
  <c r="G37" i="1" l="1"/>
  <c r="G16" i="1" l="1"/>
  <c r="G46" i="1"/>
  <c r="G35" i="1" l="1"/>
  <c r="G5" i="1"/>
  <c r="G25" i="1"/>
  <c r="G24" i="1"/>
  <c r="G23" i="1"/>
  <c r="G22" i="1"/>
  <c r="G21" i="1"/>
  <c r="G19" i="1"/>
  <c r="G18" i="1"/>
  <c r="G9" i="1"/>
  <c r="G8" i="1"/>
  <c r="G7" i="1"/>
  <c r="G6" i="1"/>
  <c r="G3" i="1"/>
  <c r="G2" i="1"/>
  <c r="G51" i="1" l="1"/>
</calcChain>
</file>

<file path=xl/comments1.xml><?xml version="1.0" encoding="utf-8"?>
<comments xmlns="http://schemas.openxmlformats.org/spreadsheetml/2006/main">
  <authors>
    <author>Autor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Hlasování proběhne 8.4.2019
</t>
        </r>
      </text>
    </comment>
  </commentList>
</comments>
</file>

<file path=xl/sharedStrings.xml><?xml version="1.0" encoding="utf-8"?>
<sst xmlns="http://schemas.openxmlformats.org/spreadsheetml/2006/main" count="245" uniqueCount="180">
  <si>
    <t>Autor</t>
  </si>
  <si>
    <t>Žadatel</t>
  </si>
  <si>
    <t>Akce</t>
  </si>
  <si>
    <t>Termín</t>
  </si>
  <si>
    <t>Země</t>
  </si>
  <si>
    <t xml:space="preserve">Literaturhaus Oberpfalz </t>
  </si>
  <si>
    <t xml:space="preserve">Německo </t>
  </si>
  <si>
    <t xml:space="preserve">Radka Denemarková, Jaroslav Rudiš </t>
  </si>
  <si>
    <t xml:space="preserve">Tereza Semotamová </t>
  </si>
  <si>
    <t>festival Sloboda (OZ Povala)</t>
  </si>
  <si>
    <t xml:space="preserve">Slovensko </t>
  </si>
  <si>
    <t>Markéta Hejkalová</t>
  </si>
  <si>
    <t>Mezinárodní moldavský festival prózy</t>
  </si>
  <si>
    <t>15. - 18. 9. 2019</t>
  </si>
  <si>
    <t>Moldávie</t>
  </si>
  <si>
    <t xml:space="preserve">Naděžda Straková, Jana Soukupová, Jarmila Johnová </t>
  </si>
  <si>
    <t xml:space="preserve">Petr Borkovec </t>
  </si>
  <si>
    <t xml:space="preserve">Marek Šindelka </t>
  </si>
  <si>
    <t xml:space="preserve">Účast na mezinárodním literárním festivalu Polip </t>
  </si>
  <si>
    <t xml:space="preserve">Kosovo </t>
  </si>
  <si>
    <t>Qendra Multimedia</t>
  </si>
  <si>
    <t xml:space="preserve">Itálie </t>
  </si>
  <si>
    <t>12. - 14.7. 2019</t>
  </si>
  <si>
    <t>Účast na diskuzi u příležitosti vydání antologie současné poezie (Hanser 2019)</t>
  </si>
  <si>
    <t xml:space="preserve">autor </t>
  </si>
  <si>
    <t xml:space="preserve">Roman Sikora </t>
  </si>
  <si>
    <t>Drama Panorama: Forum für Übersetzung und Theater e. V.</t>
  </si>
  <si>
    <t xml:space="preserve">květen </t>
  </si>
  <si>
    <t xml:space="preserve">Jan Sojka </t>
  </si>
  <si>
    <t xml:space="preserve">Josef Straka </t>
  </si>
  <si>
    <t>25. – 29. 7. 2019</t>
  </si>
  <si>
    <t xml:space="preserve">Bulharsko </t>
  </si>
  <si>
    <t xml:space="preserve">realizace celkem 3 autorských čtení, domluva o podobě bulharsko-české antologie, která má vzniknout z iniciativy L. Galabové </t>
  </si>
  <si>
    <t xml:space="preserve">Viktorie Hanišová </t>
  </si>
  <si>
    <t xml:space="preserve">Klak Verlag </t>
  </si>
  <si>
    <t xml:space="preserve">Sylva Fischerová </t>
  </si>
  <si>
    <t>Pracovní pobyt Romana Sikory  v Berlíně a prezentace současné české dramatiky s účastí autora na diskuzi), Český rok 2019</t>
  </si>
  <si>
    <t>Křest německého překladu knihy Anežka, Český rok 2019, Český rok 2019</t>
  </si>
  <si>
    <t xml:space="preserve">Alena Zemančiková </t>
  </si>
  <si>
    <t>Klak Verlag</t>
  </si>
  <si>
    <t xml:space="preserve">Dora Kaprálová </t>
  </si>
  <si>
    <t xml:space="preserve">Baleana Verlag </t>
  </si>
  <si>
    <t>25.5.</t>
  </si>
  <si>
    <t>Ondřej Novotný</t>
  </si>
  <si>
    <t>Sněz tu žábu, z.ú.</t>
  </si>
  <si>
    <t>Francii</t>
  </si>
  <si>
    <t>25 800,- Kč</t>
  </si>
  <si>
    <t>Daniel Vonášek</t>
  </si>
  <si>
    <t xml:space="preserve">Francie </t>
  </si>
  <si>
    <t>Markéta Bidlasová</t>
  </si>
  <si>
    <t xml:space="preserve">Barbora Hančilová </t>
  </si>
  <si>
    <t xml:space="preserve">Tomáš Vůjtek </t>
  </si>
  <si>
    <t xml:space="preserve">Jaroslav Rudiš </t>
  </si>
  <si>
    <t>IKAZ e.V. (Koeppenhaus)</t>
  </si>
  <si>
    <t xml:space="preserve">Radka Denemarková </t>
  </si>
  <si>
    <t xml:space="preserve"> Literarnyklub.sk </t>
  </si>
  <si>
    <t xml:space="preserve">Rudiš, Dibitanzl, Hrabal, Šindelář, Švejdík </t>
  </si>
  <si>
    <t xml:space="preserve">Česká škola bez hranic </t>
  </si>
  <si>
    <t>Ivona Březinová</t>
  </si>
  <si>
    <t xml:space="preserve">VB </t>
  </si>
  <si>
    <t xml:space="preserve">Literární workshop na podporu čtenářství pro bilingvní děti z České školy bez hranic v Londýně. </t>
  </si>
  <si>
    <t xml:space="preserve">Zuzana Lazarová </t>
  </si>
  <si>
    <t xml:space="preserve">Kétos </t>
  </si>
  <si>
    <t xml:space="preserve">Marek Rubec </t>
  </si>
  <si>
    <t xml:space="preserve">Polsko </t>
  </si>
  <si>
    <t xml:space="preserve">Centrála </t>
  </si>
  <si>
    <t>Představení komiksu Jarmil na největším  polském festivalu komiksu v Lodži</t>
  </si>
  <si>
    <t xml:space="preserve">Ukrajina </t>
  </si>
  <si>
    <t xml:space="preserve">Představení komiksu Jarmil na Ukrajině </t>
  </si>
  <si>
    <t xml:space="preserve">Norsko </t>
  </si>
  <si>
    <t xml:space="preserve">Představení komiksu Jarmil na Oslo Comic Expoje,nejvetším festivalu komiksu v Norsku, autogramiáda , setkání s nakladateli </t>
  </si>
  <si>
    <t xml:space="preserve">Fundacja Kukatko </t>
  </si>
  <si>
    <t>R.Putzlacher-Buchtová</t>
  </si>
  <si>
    <t xml:space="preserve">Autorské čtení a debata  v rámci literárního festivalu „Góry literatury“ </t>
  </si>
  <si>
    <t xml:space="preserve">Účast na debatě v rámci literárního festivalu „Góry literatury“. </t>
  </si>
  <si>
    <t xml:space="preserve">Částka  (o kterou se žádá / CZK), kurz k 31.3. 25,8  </t>
  </si>
  <si>
    <t>26 800,00 Kč</t>
  </si>
  <si>
    <t xml:space="preserve">ČC Varšava </t>
  </si>
  <si>
    <t xml:space="preserve">Jáchym Topol </t>
  </si>
  <si>
    <t xml:space="preserve">konec září </t>
  </si>
  <si>
    <t>Jáchym Topol bude hostem významného literárního festivalu v regionu Malopolska v Gorlicích, jehož ředitelem je prominentní polský spisovatel Andrzej Stasiuk.</t>
  </si>
  <si>
    <t>Petra Hůlová, Bianca Bellová, Marie Iljašenko</t>
  </si>
  <si>
    <t xml:space="preserve">ČC Bratislava </t>
  </si>
  <si>
    <t xml:space="preserve">Večer s českými autorkami v bratislavském klubu A4, debaty se studenty a autorská čtení v kulturním centru města Modra, v rámci mezinárodního festivalu Novotvar. </t>
  </si>
  <si>
    <t>9.-12.10.</t>
  </si>
  <si>
    <t xml:space="preserve">ČC Brusel </t>
  </si>
  <si>
    <t xml:space="preserve">Belgie </t>
  </si>
  <si>
    <t xml:space="preserve">Autorské čtení v rámci Festivalu poezie u příležitosti Světového dne jazyků, básně autora budou zároveň umístěné v prostředcích veřejné dopravy v překladu do 3 jazyků (EN, NL, FR). </t>
  </si>
  <si>
    <t xml:space="preserve">Jan Škrob </t>
  </si>
  <si>
    <t xml:space="preserve">ČC Budapešť </t>
  </si>
  <si>
    <t xml:space="preserve">Irena Dousková </t>
  </si>
  <si>
    <t xml:space="preserve">Maďarsko </t>
  </si>
  <si>
    <t xml:space="preserve">Ivan Wernisch </t>
  </si>
  <si>
    <t>Křest sbírky Cesta do Ašchabadu neboli Pumpke a dalajlámové na festivalu Margó</t>
  </si>
  <si>
    <t>Stanislav Komárek</t>
  </si>
  <si>
    <t>Vystoupení v rámci Knižního Arzenalu, prezentace knihy esejů Muž jako evoluční inovace, diskuze; prezentace knihy ve Lvově.</t>
  </si>
  <si>
    <t>Petr Borkovec, Magdaléna Platzová, Tereza Semotamová, Erik Šimšík</t>
  </si>
  <si>
    <t xml:space="preserve">ČC Kyjev </t>
  </si>
  <si>
    <t xml:space="preserve">Vystoupení autorů v rámci Měsíce autorského čtení 2019  na Ukrajině </t>
  </si>
  <si>
    <t xml:space="preserve">ČC Milán </t>
  </si>
  <si>
    <t xml:space="preserve">17. – 21. 6. </t>
  </si>
  <si>
    <t xml:space="preserve">Autorské čtení z Příspěvku k dějinám radosti a diskuze na Literárním festivalu v Salernu </t>
  </si>
  <si>
    <t>Radka Denemarková</t>
  </si>
  <si>
    <t xml:space="preserve">Sylvie Richterová </t>
  </si>
  <si>
    <t>Představení knihy Každá věc ať dospěje na své místo na festivalu v Pordenone</t>
  </si>
  <si>
    <t xml:space="preserve">Bianca Bellová </t>
  </si>
  <si>
    <t>ČC Paříž</t>
  </si>
  <si>
    <t xml:space="preserve">Diskuze o překladu románu Jezero do fr. a dalších jazyků v rámci lit.  večera v Mediatéce Francoise Sagan, účast na literární akci během Noci literatury. </t>
  </si>
  <si>
    <t xml:space="preserve">ČC Rotterdam </t>
  </si>
  <si>
    <t xml:space="preserve">Účast autora na dvou akcí v rámci noci literatury v Amsterodamu </t>
  </si>
  <si>
    <t xml:space="preserve">Nizozemí </t>
  </si>
  <si>
    <t xml:space="preserve">celková částka </t>
  </si>
  <si>
    <t xml:space="preserve">Ivana Myšková </t>
  </si>
  <si>
    <t>7.-16. října 2019</t>
  </si>
  <si>
    <t xml:space="preserve">Slovinsko </t>
  </si>
  <si>
    <t xml:space="preserve">Petr Borkovec  </t>
  </si>
  <si>
    <t xml:space="preserve">Österreichische Gesellschaft für Literatur </t>
  </si>
  <si>
    <t xml:space="preserve">Autorské čtení z románu Lido di Dante a beseda s Xaverem Bayerem autorem knihy  "Wildpark“ </t>
  </si>
  <si>
    <t xml:space="preserve">Rakousko </t>
  </si>
  <si>
    <t xml:space="preserve">Hostování spisovatelky Ivany Myškové v Lublani, účast na řadě autorských čtení, besed, vedení dílen </t>
  </si>
  <si>
    <t>25 800,-Kč</t>
  </si>
  <si>
    <t xml:space="preserve">25 800,-Kč </t>
  </si>
  <si>
    <t>25 800,- Kč</t>
  </si>
  <si>
    <t xml:space="preserve">R.Denemarková  </t>
  </si>
  <si>
    <t xml:space="preserve">Markéta Baňková </t>
  </si>
  <si>
    <t xml:space="preserve">Martin Vopěnka </t>
  </si>
  <si>
    <t xml:space="preserve">Denemarková </t>
  </si>
  <si>
    <t xml:space="preserve">Brak </t>
  </si>
  <si>
    <t xml:space="preserve">Pögehaus </t>
  </si>
  <si>
    <t>Autorské čtení Radky Denemarkové na Big Book Festivalu ve Varšavě a následná čtení v Kielcích, Tarnově,Bielsku-Białé a Katovicích)</t>
  </si>
  <si>
    <t xml:space="preserve">Nakladatelství Książkowe Klimaty </t>
  </si>
  <si>
    <t>22. – 27. 6. 2019</t>
  </si>
  <si>
    <t xml:space="preserve">Jaromír Švejdík, Jaroslav Rudiš, Marek Šindelka, Vojtěch Matocha, Magdaléna Rutová, Vojtěch Mašek </t>
  </si>
  <si>
    <t xml:space="preserve">Prezentace autorů na bratislavském festivalu, účast na diskuzích, autorských čtením, workshopech </t>
  </si>
  <si>
    <t xml:space="preserve">Představení polského překladu knihy Maličkost na festivalu Stehlik </t>
  </si>
  <si>
    <t>Fundacji Instytut Reportażu</t>
  </si>
  <si>
    <t xml:space="preserve">Představení polského překladu knihy Bílá zvířata jsou velmi často hluchá na festivalu Stehlik </t>
  </si>
  <si>
    <t xml:space="preserve">29.5. </t>
  </si>
  <si>
    <t xml:space="preserve">Natálie Paterová, Jan Těsnohlídek </t>
  </si>
  <si>
    <t>Čtení a diskuze s každým autorem, Český rok 2019</t>
  </si>
  <si>
    <t>16.5. a 13. 7.</t>
  </si>
  <si>
    <t>31. 5. – 2. 6.</t>
  </si>
  <si>
    <t>15.5. - 20.5.</t>
  </si>
  <si>
    <t>14.6.</t>
  </si>
  <si>
    <t>21.09.</t>
  </si>
  <si>
    <t>31.05.</t>
  </si>
  <si>
    <t>Autorské čtení Sylvy Fischerové  a I. Kaminského, Český rok 2019</t>
  </si>
  <si>
    <t>Autorské čtení z německého překladu Berlínského zápisníku s překladatelem R. Höppnerem, Český rok 2019</t>
  </si>
  <si>
    <t>Autorské čtení a diskuze s autorkou o letech normalizace společně, účast přislíbila překladatelka Daniela Push a Dr. Božena Anna Badura, Český rok 2019</t>
  </si>
  <si>
    <t xml:space="preserve">26. - 29. 9.  </t>
  </si>
  <si>
    <t xml:space="preserve">26. - 29. 9. </t>
  </si>
  <si>
    <t>23.5.</t>
  </si>
  <si>
    <t>9.5.</t>
  </si>
  <si>
    <t xml:space="preserve">Debata s J. Rudišem a Jaromírem 99, autorské čtení s účastníky soutěže v Slam poetry na festivalu Pohoda   </t>
  </si>
  <si>
    <t>Dvojjazyčné čtení z knížky Das eiserne Hemd Zuzany Lazarové v rámci festivalu So macht man Frühling v Brémách spolu s výstavou autorčin fotografií a přednáškou Ondřeje Cikána o poetismu a dalších specifikách české poezie</t>
  </si>
  <si>
    <t>Účast autora na festivalu českého divadla Fais un saut à Prague / Na skok do Prahy ve Francii</t>
  </si>
  <si>
    <t xml:space="preserve">26. 9. – 17. 10. </t>
  </si>
  <si>
    <t xml:space="preserve">10. – 13. 10. </t>
  </si>
  <si>
    <t>Křest románu Darda na festivalu Margó</t>
  </si>
  <si>
    <t xml:space="preserve">22. – 29. 5. </t>
  </si>
  <si>
    <t xml:space="preserve">4. 7. – 5. 8.
</t>
  </si>
  <si>
    <t>18. – 21. 9.</t>
  </si>
  <si>
    <t xml:space="preserve">24. – 25. 5. </t>
  </si>
  <si>
    <t xml:space="preserve">16.- 17. května </t>
  </si>
  <si>
    <t>Autorské četní z románu Příspěvek k dějinám radosti, moderuje Raija Hauck, Český rok 2019. Český rok 2019</t>
  </si>
  <si>
    <t>Autorské čtení z románu Winterbergs letzte Reise, moderátor Martina Lisa, český rok 2019. Český rok 2019</t>
  </si>
  <si>
    <t xml:space="preserve"> </t>
  </si>
  <si>
    <r>
      <t xml:space="preserve">Čtení z románu </t>
    </r>
    <r>
      <rPr>
        <i/>
        <sz val="13"/>
        <rFont val="Calibri"/>
        <family val="2"/>
        <charset val="238"/>
        <scheme val="minor"/>
      </rPr>
      <t>Ve skříni</t>
    </r>
    <r>
      <rPr>
        <sz val="13"/>
        <rFont val="Calibri"/>
        <family val="2"/>
        <charset val="238"/>
        <scheme val="minor"/>
      </rPr>
      <t xml:space="preserve"> a následná diskuze, Český rok 2019</t>
    </r>
  </si>
  <si>
    <r>
      <t xml:space="preserve">Představení knihy </t>
    </r>
    <r>
      <rPr>
        <i/>
        <sz val="13"/>
        <rFont val="Calibri"/>
        <family val="2"/>
        <charset val="238"/>
        <scheme val="minor"/>
      </rPr>
      <t>Bytová revolta: Jak ženy dělaly disent za účasti</t>
    </r>
  </si>
  <si>
    <r>
      <t xml:space="preserve">Představení polského překladu knihy Pátý rozměr na festivalu Stehlik </t>
    </r>
    <r>
      <rPr>
        <sz val="13"/>
        <rFont val="Times New Roman"/>
        <family val="1"/>
        <charset val="238"/>
      </rPr>
      <t xml:space="preserve"> </t>
    </r>
  </si>
  <si>
    <r>
      <rPr>
        <sz val="13"/>
        <rFont val="Calibri"/>
        <family val="2"/>
        <charset val="238"/>
        <scheme val="minor"/>
      </rPr>
      <t>Představení současné české poezie a překladů do němekého jazyka, který vyšly v  nakldaatlestí hochroth. Na přípravě akce se podílí M. Lisa a autora překladatel Ch. Michalski</t>
    </r>
    <r>
      <rPr>
        <b/>
        <sz val="13"/>
        <rFont val="Calibri"/>
        <family val="2"/>
        <charset val="238"/>
        <scheme val="minor"/>
      </rPr>
      <t xml:space="preserve">. </t>
    </r>
  </si>
  <si>
    <t xml:space="preserve">Přidělené částky </t>
  </si>
  <si>
    <t>27.6. - 28.6.</t>
  </si>
  <si>
    <t xml:space="preserve">11. - 12.7. </t>
  </si>
  <si>
    <t xml:space="preserve">14.6. - 16.6. </t>
  </si>
  <si>
    <t xml:space="preserve">20. - 24. 9. </t>
  </si>
  <si>
    <t>6.- 10. 6. 2019</t>
  </si>
  <si>
    <t xml:space="preserve"> 12. - 16. 9. 2019</t>
  </si>
  <si>
    <t>9. - 14. 7. 2019</t>
  </si>
  <si>
    <t>11. - 13.10.2019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</si>
</sst>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3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164" fontId="3" fillId="0" borderId="1" xfId="0" applyNumberFormat="1" applyFont="1" applyBorder="1"/>
    <xf numFmtId="0" fontId="5" fillId="0" borderId="1" xfId="0" applyFont="1" applyBorder="1" applyAlignment="1">
      <alignment wrapText="1"/>
    </xf>
    <xf numFmtId="0" fontId="3" fillId="3" borderId="0" xfId="0" applyFont="1" applyFill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/>
    <xf numFmtId="0" fontId="8" fillId="5" borderId="1" xfId="0" applyFont="1" applyFill="1" applyBorder="1"/>
    <xf numFmtId="0" fontId="0" fillId="0" borderId="0" xfId="0" applyFill="1"/>
    <xf numFmtId="0" fontId="8" fillId="0" borderId="1" xfId="0" applyFont="1" applyFill="1" applyBorder="1"/>
    <xf numFmtId="0" fontId="5" fillId="3" borderId="1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14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/>
    </xf>
    <xf numFmtId="0" fontId="5" fillId="6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41"/>
  <sheetViews>
    <sheetView tabSelected="1" zoomScale="75" zoomScaleNormal="75" workbookViewId="0">
      <pane ySplit="1" topLeftCell="A2" activePane="bottomLeft" state="frozen"/>
      <selection pane="bottomLeft" activeCell="E38" sqref="E38"/>
    </sheetView>
  </sheetViews>
  <sheetFormatPr defaultRowHeight="15" x14ac:dyDescent="0.25"/>
  <cols>
    <col min="1" max="1" width="4.140625" customWidth="1"/>
    <col min="2" max="2" width="33.85546875" style="1" customWidth="1"/>
    <col min="3" max="3" width="28.7109375" style="1" customWidth="1"/>
    <col min="4" max="4" width="68.42578125" style="1" customWidth="1"/>
    <col min="5" max="5" width="24.7109375" style="1" customWidth="1"/>
    <col min="6" max="6" width="19.7109375" style="1" customWidth="1"/>
    <col min="7" max="7" width="21.42578125" style="1" customWidth="1"/>
    <col min="8" max="8" width="17.5703125" style="29" customWidth="1"/>
  </cols>
  <sheetData>
    <row r="1" spans="1:8" ht="51.75" x14ac:dyDescent="0.3">
      <c r="A1" s="11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3" t="s">
        <v>75</v>
      </c>
      <c r="H1" s="13" t="s">
        <v>171</v>
      </c>
    </row>
    <row r="2" spans="1:8" ht="17.25" x14ac:dyDescent="0.3">
      <c r="A2" s="14">
        <v>1</v>
      </c>
      <c r="B2" s="9" t="s">
        <v>7</v>
      </c>
      <c r="C2" s="9" t="s">
        <v>5</v>
      </c>
      <c r="D2" s="9" t="s">
        <v>139</v>
      </c>
      <c r="E2" s="10" t="s">
        <v>140</v>
      </c>
      <c r="F2" s="9" t="s">
        <v>6</v>
      </c>
      <c r="G2" s="7">
        <f>(1957*25.8)</f>
        <v>50490.6</v>
      </c>
      <c r="H2" s="27">
        <v>22500</v>
      </c>
    </row>
    <row r="3" spans="1:8" ht="17.25" x14ac:dyDescent="0.3">
      <c r="A3" s="14">
        <v>2</v>
      </c>
      <c r="B3" s="9" t="s">
        <v>8</v>
      </c>
      <c r="C3" s="5" t="s">
        <v>166</v>
      </c>
      <c r="D3" s="15" t="s">
        <v>167</v>
      </c>
      <c r="E3" s="10" t="s">
        <v>172</v>
      </c>
      <c r="F3" s="9" t="s">
        <v>6</v>
      </c>
      <c r="G3" s="7">
        <f>(712.22*25.8)</f>
        <v>18375.276000000002</v>
      </c>
      <c r="H3" s="27">
        <v>10800</v>
      </c>
    </row>
    <row r="4" spans="1:8" ht="34.5" x14ac:dyDescent="0.3">
      <c r="A4" s="14">
        <v>3</v>
      </c>
      <c r="B4" s="5" t="s">
        <v>15</v>
      </c>
      <c r="C4" s="9" t="s">
        <v>9</v>
      </c>
      <c r="D4" s="5" t="s">
        <v>168</v>
      </c>
      <c r="E4" s="16" t="s">
        <v>141</v>
      </c>
      <c r="F4" s="4" t="s">
        <v>10</v>
      </c>
      <c r="G4" s="7" t="s">
        <v>76</v>
      </c>
      <c r="H4" s="26">
        <v>0</v>
      </c>
    </row>
    <row r="5" spans="1:8" ht="17.25" x14ac:dyDescent="0.3">
      <c r="A5" s="2">
        <v>4</v>
      </c>
      <c r="B5" s="9" t="s">
        <v>17</v>
      </c>
      <c r="C5" s="4" t="s">
        <v>20</v>
      </c>
      <c r="D5" s="5" t="s">
        <v>18</v>
      </c>
      <c r="E5" s="16" t="s">
        <v>142</v>
      </c>
      <c r="F5" s="4" t="s">
        <v>19</v>
      </c>
      <c r="G5" s="7">
        <f>(1365*25.8)</f>
        <v>35217</v>
      </c>
      <c r="H5" s="26">
        <v>0</v>
      </c>
    </row>
    <row r="6" spans="1:8" ht="51.75" x14ac:dyDescent="0.3">
      <c r="A6" s="2">
        <v>5</v>
      </c>
      <c r="B6" s="4" t="s">
        <v>25</v>
      </c>
      <c r="C6" s="3" t="s">
        <v>26</v>
      </c>
      <c r="D6" s="5" t="s">
        <v>36</v>
      </c>
      <c r="E6" s="16" t="s">
        <v>27</v>
      </c>
      <c r="F6" s="4" t="s">
        <v>6</v>
      </c>
      <c r="G6" s="7">
        <f>(1800*25.8)</f>
        <v>46440</v>
      </c>
      <c r="H6" s="27">
        <v>20700</v>
      </c>
    </row>
    <row r="7" spans="1:8" ht="34.5" x14ac:dyDescent="0.3">
      <c r="A7" s="14">
        <v>6</v>
      </c>
      <c r="B7" s="9" t="s">
        <v>33</v>
      </c>
      <c r="C7" s="9" t="s">
        <v>34</v>
      </c>
      <c r="D7" s="5" t="s">
        <v>37</v>
      </c>
      <c r="E7" s="10" t="s">
        <v>144</v>
      </c>
      <c r="F7" s="9" t="s">
        <v>6</v>
      </c>
      <c r="G7" s="7">
        <f>(565*25.8)</f>
        <v>14577</v>
      </c>
      <c r="H7" s="27">
        <v>12600</v>
      </c>
    </row>
    <row r="8" spans="1:8" ht="17.25" x14ac:dyDescent="0.3">
      <c r="A8" s="14">
        <v>7</v>
      </c>
      <c r="B8" s="9" t="s">
        <v>35</v>
      </c>
      <c r="C8" s="9" t="s">
        <v>34</v>
      </c>
      <c r="D8" s="15" t="s">
        <v>146</v>
      </c>
      <c r="E8" s="6" t="s">
        <v>143</v>
      </c>
      <c r="F8" s="9" t="s">
        <v>6</v>
      </c>
      <c r="G8" s="7">
        <f>(565*25.8)</f>
        <v>14577</v>
      </c>
      <c r="H8" s="27">
        <v>12600</v>
      </c>
    </row>
    <row r="9" spans="1:8" ht="51.75" x14ac:dyDescent="0.3">
      <c r="A9" s="14">
        <v>8</v>
      </c>
      <c r="B9" s="9" t="s">
        <v>38</v>
      </c>
      <c r="C9" s="9" t="s">
        <v>39</v>
      </c>
      <c r="D9" s="5" t="s">
        <v>148</v>
      </c>
      <c r="E9" s="10" t="s">
        <v>145</v>
      </c>
      <c r="F9" s="9" t="s">
        <v>6</v>
      </c>
      <c r="G9" s="7">
        <f>(635*25.8)</f>
        <v>16383</v>
      </c>
      <c r="H9" s="27">
        <v>14400</v>
      </c>
    </row>
    <row r="10" spans="1:8" ht="34.5" x14ac:dyDescent="0.3">
      <c r="A10" s="14">
        <v>9</v>
      </c>
      <c r="B10" s="9" t="s">
        <v>40</v>
      </c>
      <c r="C10" s="9" t="s">
        <v>41</v>
      </c>
      <c r="D10" s="17" t="s">
        <v>147</v>
      </c>
      <c r="E10" s="10" t="s">
        <v>42</v>
      </c>
      <c r="F10" s="9" t="s">
        <v>6</v>
      </c>
      <c r="G10" s="7">
        <f>(486.5*25.8)</f>
        <v>12551.7</v>
      </c>
      <c r="H10" s="27">
        <v>10800</v>
      </c>
    </row>
    <row r="11" spans="1:8" ht="34.5" x14ac:dyDescent="0.3">
      <c r="A11" s="2">
        <v>10</v>
      </c>
      <c r="B11" s="9" t="s">
        <v>43</v>
      </c>
      <c r="C11" s="9" t="s">
        <v>44</v>
      </c>
      <c r="D11" s="5" t="s">
        <v>155</v>
      </c>
      <c r="E11" s="10" t="s">
        <v>149</v>
      </c>
      <c r="F11" s="9" t="s">
        <v>45</v>
      </c>
      <c r="G11" s="7" t="s">
        <v>120</v>
      </c>
      <c r="H11" s="26">
        <v>0</v>
      </c>
    </row>
    <row r="12" spans="1:8" ht="34.5" x14ac:dyDescent="0.3">
      <c r="A12" s="2">
        <v>11</v>
      </c>
      <c r="B12" s="9" t="s">
        <v>47</v>
      </c>
      <c r="C12" s="9" t="s">
        <v>44</v>
      </c>
      <c r="D12" s="5" t="s">
        <v>155</v>
      </c>
      <c r="E12" s="10" t="s">
        <v>150</v>
      </c>
      <c r="F12" s="9" t="s">
        <v>48</v>
      </c>
      <c r="G12" s="7" t="s">
        <v>46</v>
      </c>
      <c r="H12" s="26">
        <v>0</v>
      </c>
    </row>
    <row r="13" spans="1:8" ht="34.5" x14ac:dyDescent="0.3">
      <c r="A13" s="2">
        <v>12</v>
      </c>
      <c r="B13" s="9" t="s">
        <v>49</v>
      </c>
      <c r="C13" s="9" t="s">
        <v>44</v>
      </c>
      <c r="D13" s="5" t="s">
        <v>155</v>
      </c>
      <c r="E13" s="10" t="s">
        <v>149</v>
      </c>
      <c r="F13" s="9" t="s">
        <v>48</v>
      </c>
      <c r="G13" s="7" t="s">
        <v>46</v>
      </c>
      <c r="H13" s="26">
        <v>0</v>
      </c>
    </row>
    <row r="14" spans="1:8" ht="34.5" x14ac:dyDescent="0.3">
      <c r="A14" s="2">
        <v>13</v>
      </c>
      <c r="B14" s="9" t="s">
        <v>50</v>
      </c>
      <c r="C14" s="9" t="s">
        <v>44</v>
      </c>
      <c r="D14" s="5" t="s">
        <v>155</v>
      </c>
      <c r="E14" s="10" t="s">
        <v>150</v>
      </c>
      <c r="F14" s="9" t="s">
        <v>48</v>
      </c>
      <c r="G14" s="7" t="s">
        <v>121</v>
      </c>
      <c r="H14" s="26">
        <v>0</v>
      </c>
    </row>
    <row r="15" spans="1:8" ht="34.5" x14ac:dyDescent="0.3">
      <c r="A15" s="2">
        <v>14</v>
      </c>
      <c r="B15" s="9" t="s">
        <v>51</v>
      </c>
      <c r="C15" s="9" t="s">
        <v>44</v>
      </c>
      <c r="D15" s="5" t="s">
        <v>155</v>
      </c>
      <c r="E15" s="10" t="s">
        <v>149</v>
      </c>
      <c r="F15" s="9" t="s">
        <v>48</v>
      </c>
      <c r="G15" s="7" t="s">
        <v>122</v>
      </c>
      <c r="H15" s="26">
        <v>0</v>
      </c>
    </row>
    <row r="16" spans="1:8" ht="34.5" x14ac:dyDescent="0.3">
      <c r="A16" s="2">
        <v>15</v>
      </c>
      <c r="B16" s="9" t="s">
        <v>52</v>
      </c>
      <c r="C16" s="9" t="s">
        <v>53</v>
      </c>
      <c r="D16" s="5" t="s">
        <v>165</v>
      </c>
      <c r="E16" s="6" t="s">
        <v>151</v>
      </c>
      <c r="F16" s="9" t="s">
        <v>6</v>
      </c>
      <c r="G16" s="7">
        <f>(965*25.8)</f>
        <v>24897</v>
      </c>
      <c r="H16" s="27">
        <v>11700</v>
      </c>
    </row>
    <row r="17" spans="1:8" ht="34.5" x14ac:dyDescent="0.3">
      <c r="A17" s="2">
        <v>16</v>
      </c>
      <c r="B17" s="9" t="s">
        <v>54</v>
      </c>
      <c r="C17" s="9" t="s">
        <v>53</v>
      </c>
      <c r="D17" s="5" t="s">
        <v>164</v>
      </c>
      <c r="E17" s="6" t="s">
        <v>152</v>
      </c>
      <c r="F17" s="9" t="s">
        <v>6</v>
      </c>
      <c r="G17" s="7">
        <f>(725*25.8)</f>
        <v>18705</v>
      </c>
      <c r="H17" s="27">
        <v>16200</v>
      </c>
    </row>
    <row r="18" spans="1:8" s="8" customFormat="1" ht="34.5" x14ac:dyDescent="0.3">
      <c r="A18" s="2">
        <v>17</v>
      </c>
      <c r="B18" s="3" t="s">
        <v>56</v>
      </c>
      <c r="C18" s="4" t="s">
        <v>55</v>
      </c>
      <c r="D18" s="5" t="s">
        <v>153</v>
      </c>
      <c r="E18" s="6" t="s">
        <v>173</v>
      </c>
      <c r="F18" s="4" t="s">
        <v>10</v>
      </c>
      <c r="G18" s="7">
        <f>(1450*25.8)</f>
        <v>37410</v>
      </c>
      <c r="H18" s="27">
        <v>22500</v>
      </c>
    </row>
    <row r="19" spans="1:8" ht="34.5" x14ac:dyDescent="0.3">
      <c r="A19" s="2">
        <v>18</v>
      </c>
      <c r="B19" s="3" t="s">
        <v>58</v>
      </c>
      <c r="C19" s="4" t="s">
        <v>57</v>
      </c>
      <c r="D19" s="5" t="s">
        <v>60</v>
      </c>
      <c r="E19" s="6" t="s">
        <v>174</v>
      </c>
      <c r="F19" s="4" t="s">
        <v>59</v>
      </c>
      <c r="G19" s="7">
        <f>(495*25.8)</f>
        <v>12771</v>
      </c>
      <c r="H19" s="26">
        <v>0</v>
      </c>
    </row>
    <row r="20" spans="1:8" ht="69" x14ac:dyDescent="0.3">
      <c r="A20" s="2">
        <v>19</v>
      </c>
      <c r="B20" s="3" t="s">
        <v>61</v>
      </c>
      <c r="C20" s="4" t="s">
        <v>62</v>
      </c>
      <c r="D20" s="5" t="s">
        <v>154</v>
      </c>
      <c r="E20" s="6">
        <v>43600</v>
      </c>
      <c r="F20" s="4" t="s">
        <v>6</v>
      </c>
      <c r="G20" s="7">
        <f>(640*25.8)</f>
        <v>16512</v>
      </c>
      <c r="H20" s="26">
        <v>0</v>
      </c>
    </row>
    <row r="21" spans="1:8" ht="34.5" x14ac:dyDescent="0.3">
      <c r="A21" s="2">
        <v>20</v>
      </c>
      <c r="B21" s="3" t="s">
        <v>63</v>
      </c>
      <c r="C21" s="4" t="s">
        <v>65</v>
      </c>
      <c r="D21" s="5" t="s">
        <v>66</v>
      </c>
      <c r="E21" s="6" t="s">
        <v>177</v>
      </c>
      <c r="F21" s="4" t="s">
        <v>64</v>
      </c>
      <c r="G21" s="7">
        <f>(640*25.8)</f>
        <v>16512</v>
      </c>
      <c r="H21" s="26">
        <v>0</v>
      </c>
    </row>
    <row r="22" spans="1:8" ht="17.25" x14ac:dyDescent="0.3">
      <c r="A22" s="2">
        <v>21</v>
      </c>
      <c r="B22" s="3" t="s">
        <v>63</v>
      </c>
      <c r="C22" s="4" t="s">
        <v>65</v>
      </c>
      <c r="D22" s="5" t="s">
        <v>68</v>
      </c>
      <c r="E22" s="6" t="s">
        <v>175</v>
      </c>
      <c r="F22" s="4" t="s">
        <v>67</v>
      </c>
      <c r="G22" s="7">
        <f>(940*25.8)</f>
        <v>24252</v>
      </c>
      <c r="H22" s="26">
        <v>0</v>
      </c>
    </row>
    <row r="23" spans="1:8" ht="34.5" x14ac:dyDescent="0.3">
      <c r="A23" s="18">
        <v>22</v>
      </c>
      <c r="B23" s="3" t="s">
        <v>63</v>
      </c>
      <c r="C23" s="4" t="s">
        <v>65</v>
      </c>
      <c r="D23" s="5" t="s">
        <v>70</v>
      </c>
      <c r="E23" s="10" t="s">
        <v>176</v>
      </c>
      <c r="F23" s="4" t="s">
        <v>69</v>
      </c>
      <c r="G23" s="7">
        <f>(1420*25.8)</f>
        <v>36636</v>
      </c>
      <c r="H23" s="26">
        <v>0</v>
      </c>
    </row>
    <row r="24" spans="1:8" ht="34.5" x14ac:dyDescent="0.3">
      <c r="A24" s="2">
        <v>23</v>
      </c>
      <c r="B24" s="3" t="s">
        <v>123</v>
      </c>
      <c r="C24" s="4" t="s">
        <v>71</v>
      </c>
      <c r="D24" s="5" t="s">
        <v>73</v>
      </c>
      <c r="E24" s="6" t="s">
        <v>178</v>
      </c>
      <c r="F24" s="4" t="s">
        <v>64</v>
      </c>
      <c r="G24" s="7">
        <f>(500*25.8)</f>
        <v>12900</v>
      </c>
      <c r="H24" s="27">
        <v>10800</v>
      </c>
    </row>
    <row r="25" spans="1:8" ht="17.25" x14ac:dyDescent="0.3">
      <c r="A25" s="2">
        <v>24</v>
      </c>
      <c r="B25" s="3" t="s">
        <v>72</v>
      </c>
      <c r="C25" s="4" t="s">
        <v>71</v>
      </c>
      <c r="D25" s="5" t="s">
        <v>74</v>
      </c>
      <c r="E25" s="10" t="s">
        <v>178</v>
      </c>
      <c r="F25" s="4" t="s">
        <v>64</v>
      </c>
      <c r="G25" s="7">
        <f>(350*25.8)</f>
        <v>9030</v>
      </c>
      <c r="H25" s="26">
        <v>0</v>
      </c>
    </row>
    <row r="26" spans="1:8" ht="51.75" x14ac:dyDescent="0.3">
      <c r="A26" s="2">
        <v>25</v>
      </c>
      <c r="B26" s="3" t="s">
        <v>78</v>
      </c>
      <c r="C26" s="4" t="s">
        <v>77</v>
      </c>
      <c r="D26" s="5" t="s">
        <v>80</v>
      </c>
      <c r="E26" s="6" t="s">
        <v>79</v>
      </c>
      <c r="F26" s="4" t="s">
        <v>64</v>
      </c>
      <c r="G26" s="7">
        <v>18000</v>
      </c>
      <c r="H26" s="27">
        <v>16200</v>
      </c>
    </row>
    <row r="27" spans="1:8" ht="51.75" x14ac:dyDescent="0.3">
      <c r="A27" s="2">
        <v>26</v>
      </c>
      <c r="B27" s="3" t="s">
        <v>81</v>
      </c>
      <c r="C27" s="4" t="s">
        <v>82</v>
      </c>
      <c r="D27" s="5" t="s">
        <v>83</v>
      </c>
      <c r="E27" s="6" t="s">
        <v>84</v>
      </c>
      <c r="F27" s="4" t="s">
        <v>10</v>
      </c>
      <c r="G27" s="7">
        <v>27600</v>
      </c>
      <c r="H27" s="26">
        <v>0</v>
      </c>
    </row>
    <row r="28" spans="1:8" ht="51.75" x14ac:dyDescent="0.3">
      <c r="A28" s="2">
        <v>27</v>
      </c>
      <c r="B28" s="3" t="s">
        <v>88</v>
      </c>
      <c r="C28" s="4" t="s">
        <v>85</v>
      </c>
      <c r="D28" s="5" t="s">
        <v>87</v>
      </c>
      <c r="E28" s="6" t="s">
        <v>156</v>
      </c>
      <c r="F28" s="4" t="s">
        <v>86</v>
      </c>
      <c r="G28" s="7">
        <v>15400</v>
      </c>
      <c r="H28" s="26">
        <v>0</v>
      </c>
    </row>
    <row r="29" spans="1:8" ht="17.25" x14ac:dyDescent="0.3">
      <c r="A29" s="2">
        <v>28</v>
      </c>
      <c r="B29" s="3" t="s">
        <v>90</v>
      </c>
      <c r="C29" s="4" t="s">
        <v>89</v>
      </c>
      <c r="D29" s="5" t="s">
        <v>158</v>
      </c>
      <c r="E29" s="6" t="s">
        <v>157</v>
      </c>
      <c r="F29" s="4" t="s">
        <v>91</v>
      </c>
      <c r="G29" s="7">
        <v>26100</v>
      </c>
      <c r="H29" s="26">
        <v>0</v>
      </c>
    </row>
    <row r="30" spans="1:8" ht="34.5" x14ac:dyDescent="0.3">
      <c r="A30" s="2">
        <v>29</v>
      </c>
      <c r="B30" s="3" t="s">
        <v>92</v>
      </c>
      <c r="C30" s="4" t="s">
        <v>89</v>
      </c>
      <c r="D30" s="5" t="s">
        <v>93</v>
      </c>
      <c r="E30" s="6" t="s">
        <v>157</v>
      </c>
      <c r="F30" s="4" t="s">
        <v>91</v>
      </c>
      <c r="G30" s="7">
        <v>26100</v>
      </c>
      <c r="H30" s="26">
        <v>0</v>
      </c>
    </row>
    <row r="31" spans="1:8" ht="34.5" x14ac:dyDescent="0.3">
      <c r="A31" s="2">
        <v>30</v>
      </c>
      <c r="B31" s="3" t="s">
        <v>94</v>
      </c>
      <c r="C31" s="4" t="s">
        <v>97</v>
      </c>
      <c r="D31" s="5" t="s">
        <v>95</v>
      </c>
      <c r="E31" s="10" t="s">
        <v>159</v>
      </c>
      <c r="F31" s="4" t="s">
        <v>67</v>
      </c>
      <c r="G31" s="7">
        <v>17500</v>
      </c>
      <c r="H31" s="27">
        <v>15300</v>
      </c>
    </row>
    <row r="32" spans="1:8" ht="51.75" x14ac:dyDescent="0.3">
      <c r="A32" s="2">
        <v>31</v>
      </c>
      <c r="B32" s="5" t="s">
        <v>96</v>
      </c>
      <c r="C32" s="4" t="s">
        <v>97</v>
      </c>
      <c r="D32" s="5" t="s">
        <v>98</v>
      </c>
      <c r="E32" s="19" t="s">
        <v>160</v>
      </c>
      <c r="F32" s="4" t="s">
        <v>67</v>
      </c>
      <c r="G32" s="7">
        <v>32000</v>
      </c>
      <c r="H32" s="27">
        <v>21600</v>
      </c>
    </row>
    <row r="33" spans="1:8" ht="34.5" x14ac:dyDescent="0.3">
      <c r="A33" s="2">
        <v>32</v>
      </c>
      <c r="B33" s="5" t="s">
        <v>102</v>
      </c>
      <c r="C33" s="4" t="s">
        <v>99</v>
      </c>
      <c r="D33" s="5" t="s">
        <v>101</v>
      </c>
      <c r="E33" s="10" t="s">
        <v>100</v>
      </c>
      <c r="F33" s="4" t="s">
        <v>21</v>
      </c>
      <c r="G33" s="7">
        <v>25400</v>
      </c>
      <c r="H33" s="26">
        <v>0</v>
      </c>
    </row>
    <row r="34" spans="1:8" ht="34.5" x14ac:dyDescent="0.3">
      <c r="A34" s="2">
        <v>33</v>
      </c>
      <c r="B34" s="5" t="s">
        <v>103</v>
      </c>
      <c r="C34" s="4" t="s">
        <v>99</v>
      </c>
      <c r="D34" s="5" t="s">
        <v>104</v>
      </c>
      <c r="E34" s="10" t="s">
        <v>161</v>
      </c>
      <c r="F34" s="4" t="s">
        <v>21</v>
      </c>
      <c r="G34" s="7">
        <v>19400</v>
      </c>
      <c r="H34" s="26">
        <v>0</v>
      </c>
    </row>
    <row r="35" spans="1:8" ht="51.75" x14ac:dyDescent="0.3">
      <c r="A35" s="2">
        <v>34</v>
      </c>
      <c r="B35" s="5" t="s">
        <v>105</v>
      </c>
      <c r="C35" s="4" t="s">
        <v>106</v>
      </c>
      <c r="D35" s="5" t="s">
        <v>107</v>
      </c>
      <c r="E35" s="10" t="s">
        <v>162</v>
      </c>
      <c r="F35" s="4" t="s">
        <v>48</v>
      </c>
      <c r="G35" s="7">
        <f>(975*25.8)</f>
        <v>25155</v>
      </c>
      <c r="H35" s="27">
        <v>22500</v>
      </c>
    </row>
    <row r="36" spans="1:8" ht="17.25" x14ac:dyDescent="0.3">
      <c r="A36" s="2">
        <v>35</v>
      </c>
      <c r="B36" s="5" t="s">
        <v>17</v>
      </c>
      <c r="C36" s="4" t="s">
        <v>108</v>
      </c>
      <c r="D36" s="5" t="s">
        <v>109</v>
      </c>
      <c r="E36" s="10" t="s">
        <v>163</v>
      </c>
      <c r="F36" s="4" t="s">
        <v>110</v>
      </c>
      <c r="G36" s="7">
        <v>30500</v>
      </c>
      <c r="H36" s="26">
        <v>0</v>
      </c>
    </row>
    <row r="37" spans="1:8" ht="34.5" x14ac:dyDescent="0.3">
      <c r="A37" s="2">
        <v>36</v>
      </c>
      <c r="B37" s="5" t="s">
        <v>115</v>
      </c>
      <c r="C37" s="3" t="s">
        <v>116</v>
      </c>
      <c r="D37" s="5" t="s">
        <v>117</v>
      </c>
      <c r="E37" s="6">
        <v>43620</v>
      </c>
      <c r="F37" s="4" t="s">
        <v>118</v>
      </c>
      <c r="G37" s="7">
        <f>(690*25.8)</f>
        <v>17802</v>
      </c>
      <c r="H37" s="27">
        <v>15300</v>
      </c>
    </row>
    <row r="38" spans="1:8" ht="51.75" x14ac:dyDescent="0.3">
      <c r="A38" s="2">
        <v>37</v>
      </c>
      <c r="B38" s="20" t="s">
        <v>126</v>
      </c>
      <c r="C38" s="20" t="s">
        <v>130</v>
      </c>
      <c r="D38" s="5" t="s">
        <v>129</v>
      </c>
      <c r="E38" s="6" t="s">
        <v>131</v>
      </c>
      <c r="F38" s="4" t="s">
        <v>64</v>
      </c>
      <c r="G38" s="21">
        <f>(1633*25.6)</f>
        <v>41804.800000000003</v>
      </c>
      <c r="H38" s="28">
        <v>36000</v>
      </c>
    </row>
    <row r="39" spans="1:8" ht="34.5" x14ac:dyDescent="0.3">
      <c r="A39" s="14">
        <v>38</v>
      </c>
      <c r="B39" s="20" t="s">
        <v>124</v>
      </c>
      <c r="C39" s="9" t="s">
        <v>135</v>
      </c>
      <c r="D39" s="5" t="s">
        <v>134</v>
      </c>
      <c r="E39" s="6" t="s">
        <v>179</v>
      </c>
      <c r="F39" s="4" t="s">
        <v>64</v>
      </c>
      <c r="G39" s="7">
        <f>(509*25.8)</f>
        <v>13132.2</v>
      </c>
      <c r="H39" s="27">
        <v>11700</v>
      </c>
    </row>
    <row r="40" spans="1:8" ht="34.5" x14ac:dyDescent="0.3">
      <c r="A40" s="14">
        <v>39</v>
      </c>
      <c r="B40" s="20" t="s">
        <v>112</v>
      </c>
      <c r="C40" s="9" t="s">
        <v>135</v>
      </c>
      <c r="D40" s="5" t="s">
        <v>136</v>
      </c>
      <c r="E40" s="6" t="s">
        <v>179</v>
      </c>
      <c r="F40" s="4" t="s">
        <v>64</v>
      </c>
      <c r="G40" s="7">
        <f>(509*25.8)</f>
        <v>13132.2</v>
      </c>
      <c r="H40" s="27">
        <v>11700</v>
      </c>
    </row>
    <row r="41" spans="1:8" ht="17.25" x14ac:dyDescent="0.3">
      <c r="A41" s="14">
        <v>40</v>
      </c>
      <c r="B41" s="20" t="s">
        <v>125</v>
      </c>
      <c r="C41" s="9" t="s">
        <v>135</v>
      </c>
      <c r="D41" s="9" t="s">
        <v>169</v>
      </c>
      <c r="E41" s="6" t="s">
        <v>179</v>
      </c>
      <c r="F41" s="4" t="s">
        <v>64</v>
      </c>
      <c r="G41" s="7">
        <f>(509*25.8)</f>
        <v>13132.2</v>
      </c>
      <c r="H41" s="27">
        <v>11700</v>
      </c>
    </row>
    <row r="42" spans="1:8" ht="69" x14ac:dyDescent="0.3">
      <c r="A42" s="2">
        <v>41</v>
      </c>
      <c r="B42" s="5" t="s">
        <v>132</v>
      </c>
      <c r="C42" s="20" t="s">
        <v>127</v>
      </c>
      <c r="D42" s="5" t="s">
        <v>133</v>
      </c>
      <c r="E42" s="6"/>
      <c r="F42" s="4"/>
      <c r="G42" s="21">
        <f>(1858*25.8)</f>
        <v>47936.4</v>
      </c>
      <c r="H42" s="28">
        <v>36000</v>
      </c>
    </row>
    <row r="43" spans="1:8" ht="51.75" x14ac:dyDescent="0.3">
      <c r="A43" s="2">
        <v>42</v>
      </c>
      <c r="B43" s="20" t="s">
        <v>138</v>
      </c>
      <c r="C43" s="20" t="s">
        <v>128</v>
      </c>
      <c r="D43" s="22" t="s">
        <v>170</v>
      </c>
      <c r="E43" s="6" t="s">
        <v>137</v>
      </c>
      <c r="F43" s="4" t="s">
        <v>6</v>
      </c>
      <c r="G43" s="7">
        <f>(1480*25.8)</f>
        <v>38184</v>
      </c>
      <c r="H43" s="26">
        <v>0</v>
      </c>
    </row>
    <row r="44" spans="1:8" ht="17.25" x14ac:dyDescent="0.3">
      <c r="A44" s="33"/>
      <c r="B44" s="34"/>
      <c r="C44" s="34"/>
      <c r="D44" s="35"/>
      <c r="E44" s="36"/>
      <c r="F44" s="37"/>
      <c r="G44" s="38"/>
      <c r="H44" s="39"/>
    </row>
    <row r="45" spans="1:8" ht="17.25" x14ac:dyDescent="0.3">
      <c r="A45" s="2">
        <v>1</v>
      </c>
      <c r="B45" s="9" t="s">
        <v>11</v>
      </c>
      <c r="C45" s="9" t="s">
        <v>24</v>
      </c>
      <c r="D45" s="5" t="s">
        <v>12</v>
      </c>
      <c r="E45" s="10" t="s">
        <v>13</v>
      </c>
      <c r="F45" s="9" t="s">
        <v>14</v>
      </c>
      <c r="G45" s="21">
        <v>29000</v>
      </c>
      <c r="H45" s="26">
        <v>0</v>
      </c>
    </row>
    <row r="46" spans="1:8" ht="34.5" x14ac:dyDescent="0.3">
      <c r="A46" s="2">
        <v>2</v>
      </c>
      <c r="B46" s="9" t="s">
        <v>16</v>
      </c>
      <c r="C46" s="9" t="s">
        <v>24</v>
      </c>
      <c r="D46" s="5" t="s">
        <v>23</v>
      </c>
      <c r="E46" s="10" t="s">
        <v>22</v>
      </c>
      <c r="F46" s="9" t="s">
        <v>21</v>
      </c>
      <c r="G46" s="21">
        <f>(735*25.8)</f>
        <v>18963</v>
      </c>
      <c r="H46" s="28">
        <v>16200</v>
      </c>
    </row>
    <row r="47" spans="1:8" ht="51.75" x14ac:dyDescent="0.3">
      <c r="A47" s="2">
        <v>3</v>
      </c>
      <c r="B47" s="4" t="s">
        <v>28</v>
      </c>
      <c r="C47" s="4" t="s">
        <v>24</v>
      </c>
      <c r="D47" s="15" t="s">
        <v>32</v>
      </c>
      <c r="E47" s="10" t="s">
        <v>30</v>
      </c>
      <c r="F47" s="4" t="s">
        <v>31</v>
      </c>
      <c r="G47" s="21">
        <v>27000</v>
      </c>
      <c r="H47" s="26">
        <v>0</v>
      </c>
    </row>
    <row r="48" spans="1:8" ht="51.75" x14ac:dyDescent="0.3">
      <c r="A48" s="2">
        <v>4</v>
      </c>
      <c r="B48" s="4" t="s">
        <v>29</v>
      </c>
      <c r="C48" s="4" t="s">
        <v>24</v>
      </c>
      <c r="D48" s="15" t="s">
        <v>32</v>
      </c>
      <c r="E48" s="10" t="s">
        <v>30</v>
      </c>
      <c r="F48" s="4" t="s">
        <v>31</v>
      </c>
      <c r="G48" s="21">
        <v>27000</v>
      </c>
      <c r="H48" s="26">
        <v>0</v>
      </c>
    </row>
    <row r="49" spans="1:13" ht="34.5" x14ac:dyDescent="0.3">
      <c r="A49" s="2">
        <v>5</v>
      </c>
      <c r="B49" s="9" t="s">
        <v>112</v>
      </c>
      <c r="C49" s="9" t="s">
        <v>24</v>
      </c>
      <c r="D49" s="5" t="s">
        <v>119</v>
      </c>
      <c r="E49" s="10" t="s">
        <v>113</v>
      </c>
      <c r="F49" s="9" t="s">
        <v>114</v>
      </c>
      <c r="G49" s="21">
        <v>21525</v>
      </c>
      <c r="H49" s="28">
        <v>18000</v>
      </c>
    </row>
    <row r="50" spans="1:13" ht="17.25" x14ac:dyDescent="0.3">
      <c r="A50" s="18"/>
      <c r="B50" s="9"/>
      <c r="C50" s="9"/>
      <c r="D50" s="5"/>
      <c r="E50" s="10"/>
      <c r="F50" s="9"/>
      <c r="G50" s="21"/>
      <c r="H50" s="32"/>
    </row>
    <row r="51" spans="1:13" ht="17.25" x14ac:dyDescent="0.3">
      <c r="A51" s="23"/>
      <c r="B51" s="9"/>
      <c r="C51" s="9"/>
      <c r="D51" s="9"/>
      <c r="E51" s="9"/>
      <c r="F51" s="24" t="s">
        <v>111</v>
      </c>
      <c r="G51" s="25">
        <f>SUM(G2:G49)</f>
        <v>990003.37599999993</v>
      </c>
      <c r="H51" s="25">
        <f>SUM(H2:H50)</f>
        <v>397800</v>
      </c>
      <c r="I51" s="30"/>
      <c r="J51" s="30"/>
      <c r="K51" s="30"/>
      <c r="L51" s="30"/>
      <c r="M51" s="30"/>
    </row>
    <row r="52" spans="1:13" x14ac:dyDescent="0.25">
      <c r="H52" s="31"/>
      <c r="I52" s="30"/>
      <c r="J52" s="30"/>
      <c r="K52" s="30"/>
      <c r="L52" s="30"/>
      <c r="M52" s="30"/>
    </row>
    <row r="53" spans="1:13" x14ac:dyDescent="0.25">
      <c r="H53" s="31"/>
      <c r="I53" s="30"/>
      <c r="J53" s="30"/>
      <c r="K53" s="30"/>
      <c r="L53" s="30"/>
      <c r="M53" s="30"/>
    </row>
    <row r="54" spans="1:13" x14ac:dyDescent="0.25">
      <c r="H54" s="31"/>
      <c r="I54" s="30"/>
      <c r="J54" s="30"/>
      <c r="K54" s="30"/>
      <c r="L54" s="30"/>
      <c r="M54" s="30"/>
    </row>
    <row r="55" spans="1:13" x14ac:dyDescent="0.25">
      <c r="H55" s="31"/>
      <c r="I55" s="30"/>
      <c r="J55" s="30"/>
      <c r="K55" s="30"/>
      <c r="L55" s="30"/>
      <c r="M55" s="30"/>
    </row>
    <row r="56" spans="1:13" x14ac:dyDescent="0.25">
      <c r="H56" s="31"/>
      <c r="I56" s="30"/>
      <c r="J56" s="30"/>
      <c r="K56" s="30"/>
      <c r="L56" s="30"/>
      <c r="M56" s="30"/>
    </row>
    <row r="57" spans="1:13" x14ac:dyDescent="0.25">
      <c r="H57" s="31"/>
      <c r="I57" s="30"/>
      <c r="J57" s="30"/>
      <c r="K57" s="30"/>
      <c r="L57" s="30"/>
      <c r="M57" s="30"/>
    </row>
    <row r="58" spans="1:13" x14ac:dyDescent="0.25">
      <c r="H58" s="31"/>
      <c r="I58" s="30"/>
      <c r="J58" s="30"/>
      <c r="K58" s="30"/>
      <c r="L58" s="30"/>
      <c r="M58" s="30"/>
    </row>
    <row r="59" spans="1:13" x14ac:dyDescent="0.25">
      <c r="H59" s="31"/>
      <c r="I59" s="30"/>
      <c r="J59" s="30"/>
      <c r="K59" s="30"/>
      <c r="L59" s="30"/>
      <c r="M59" s="30"/>
    </row>
    <row r="60" spans="1:13" x14ac:dyDescent="0.25">
      <c r="H60" s="31"/>
      <c r="I60" s="30"/>
      <c r="J60" s="30"/>
      <c r="K60" s="30"/>
      <c r="L60" s="30"/>
      <c r="M60" s="30"/>
    </row>
    <row r="61" spans="1:13" x14ac:dyDescent="0.25">
      <c r="H61" s="31"/>
      <c r="I61" s="30"/>
      <c r="J61" s="30"/>
      <c r="K61" s="30"/>
      <c r="L61" s="30"/>
      <c r="M61" s="30"/>
    </row>
    <row r="62" spans="1:13" x14ac:dyDescent="0.25">
      <c r="H62" s="31"/>
      <c r="I62" s="30"/>
      <c r="J62" s="30"/>
      <c r="K62" s="30"/>
      <c r="L62" s="30"/>
      <c r="M62" s="30"/>
    </row>
    <row r="63" spans="1:13" x14ac:dyDescent="0.25">
      <c r="H63" s="31"/>
      <c r="I63" s="30"/>
      <c r="J63" s="30"/>
      <c r="K63" s="30"/>
      <c r="L63" s="30"/>
      <c r="M63" s="30"/>
    </row>
    <row r="64" spans="1:13" x14ac:dyDescent="0.25">
      <c r="H64" s="31"/>
      <c r="I64" s="30"/>
      <c r="J64" s="30"/>
      <c r="K64" s="30"/>
      <c r="L64" s="30"/>
      <c r="M64" s="30"/>
    </row>
    <row r="65" spans="8:13" x14ac:dyDescent="0.25">
      <c r="H65" s="31"/>
      <c r="I65" s="30"/>
      <c r="J65" s="30"/>
      <c r="K65" s="30"/>
      <c r="L65" s="30"/>
      <c r="M65" s="30"/>
    </row>
    <row r="66" spans="8:13" x14ac:dyDescent="0.25">
      <c r="H66" s="31"/>
      <c r="I66" s="30"/>
      <c r="J66" s="30"/>
      <c r="K66" s="30"/>
      <c r="L66" s="30"/>
      <c r="M66" s="30"/>
    </row>
    <row r="67" spans="8:13" x14ac:dyDescent="0.25">
      <c r="H67" s="31"/>
      <c r="I67" s="30"/>
      <c r="J67" s="30"/>
      <c r="K67" s="30"/>
      <c r="L67" s="30"/>
      <c r="M67" s="30"/>
    </row>
    <row r="68" spans="8:13" x14ac:dyDescent="0.25">
      <c r="H68" s="31"/>
      <c r="I68" s="30"/>
      <c r="J68" s="30"/>
      <c r="K68" s="30"/>
      <c r="L68" s="30"/>
      <c r="M68" s="30"/>
    </row>
    <row r="69" spans="8:13" x14ac:dyDescent="0.25">
      <c r="H69" s="31"/>
      <c r="I69" s="30"/>
      <c r="J69" s="30"/>
      <c r="K69" s="30"/>
      <c r="L69" s="30"/>
      <c r="M69" s="30"/>
    </row>
    <row r="70" spans="8:13" x14ac:dyDescent="0.25">
      <c r="H70" s="31"/>
      <c r="I70" s="30"/>
      <c r="J70" s="30"/>
      <c r="K70" s="30"/>
      <c r="L70" s="30"/>
      <c r="M70" s="30"/>
    </row>
    <row r="71" spans="8:13" x14ac:dyDescent="0.25">
      <c r="H71" s="31"/>
      <c r="I71" s="30"/>
      <c r="J71" s="30"/>
      <c r="K71" s="30"/>
      <c r="L71" s="30"/>
      <c r="M71" s="30"/>
    </row>
    <row r="72" spans="8:13" x14ac:dyDescent="0.25">
      <c r="H72" s="31"/>
      <c r="I72" s="30"/>
      <c r="J72" s="30"/>
      <c r="K72" s="30"/>
      <c r="L72" s="30"/>
      <c r="M72" s="30"/>
    </row>
    <row r="73" spans="8:13" x14ac:dyDescent="0.25">
      <c r="H73" s="31"/>
      <c r="I73" s="30"/>
      <c r="J73" s="30"/>
      <c r="K73" s="30"/>
      <c r="L73" s="30"/>
      <c r="M73" s="30"/>
    </row>
    <row r="74" spans="8:13" x14ac:dyDescent="0.25">
      <c r="H74" s="31"/>
      <c r="I74" s="30"/>
      <c r="J74" s="30"/>
      <c r="K74" s="30"/>
      <c r="L74" s="30"/>
      <c r="M74" s="30"/>
    </row>
    <row r="75" spans="8:13" x14ac:dyDescent="0.25">
      <c r="H75" s="31"/>
      <c r="I75" s="30"/>
      <c r="J75" s="30"/>
      <c r="K75" s="30"/>
      <c r="L75" s="30"/>
      <c r="M75" s="30"/>
    </row>
    <row r="76" spans="8:13" x14ac:dyDescent="0.25">
      <c r="H76" s="31"/>
      <c r="I76" s="30"/>
      <c r="J76" s="30"/>
      <c r="K76" s="30"/>
      <c r="L76" s="30"/>
      <c r="M76" s="30"/>
    </row>
    <row r="77" spans="8:13" x14ac:dyDescent="0.25">
      <c r="H77" s="31"/>
      <c r="I77" s="30"/>
      <c r="J77" s="30"/>
      <c r="K77" s="30"/>
      <c r="L77" s="30"/>
      <c r="M77" s="30"/>
    </row>
    <row r="78" spans="8:13" x14ac:dyDescent="0.25">
      <c r="H78" s="31"/>
      <c r="I78" s="30"/>
      <c r="J78" s="30"/>
      <c r="K78" s="30"/>
      <c r="L78" s="30"/>
      <c r="M78" s="30"/>
    </row>
    <row r="79" spans="8:13" x14ac:dyDescent="0.25">
      <c r="H79" s="31"/>
      <c r="I79" s="30"/>
      <c r="J79" s="30"/>
      <c r="K79" s="30"/>
      <c r="L79" s="30"/>
      <c r="M79" s="30"/>
    </row>
    <row r="80" spans="8:13" x14ac:dyDescent="0.25">
      <c r="H80" s="31"/>
      <c r="I80" s="30"/>
      <c r="J80" s="30"/>
      <c r="K80" s="30"/>
      <c r="L80" s="30"/>
      <c r="M80" s="30"/>
    </row>
    <row r="81" spans="8:13" x14ac:dyDescent="0.25">
      <c r="H81" s="31"/>
      <c r="I81" s="30"/>
      <c r="J81" s="30"/>
      <c r="K81" s="30"/>
      <c r="L81" s="30"/>
      <c r="M81" s="30"/>
    </row>
    <row r="82" spans="8:13" x14ac:dyDescent="0.25">
      <c r="H82" s="31"/>
      <c r="I82" s="30"/>
      <c r="J82" s="30"/>
      <c r="K82" s="30"/>
      <c r="L82" s="30"/>
      <c r="M82" s="30"/>
    </row>
    <row r="83" spans="8:13" x14ac:dyDescent="0.25">
      <c r="H83" s="31"/>
      <c r="I83" s="30"/>
      <c r="J83" s="30"/>
      <c r="K83" s="30"/>
      <c r="L83" s="30"/>
      <c r="M83" s="30"/>
    </row>
    <row r="84" spans="8:13" x14ac:dyDescent="0.25">
      <c r="H84" s="31"/>
      <c r="I84" s="30"/>
      <c r="J84" s="30"/>
      <c r="K84" s="30"/>
      <c r="L84" s="30"/>
      <c r="M84" s="30"/>
    </row>
    <row r="85" spans="8:13" x14ac:dyDescent="0.25">
      <c r="H85" s="31"/>
      <c r="I85" s="30"/>
      <c r="J85" s="30"/>
      <c r="K85" s="30"/>
      <c r="L85" s="30"/>
      <c r="M85" s="30"/>
    </row>
    <row r="86" spans="8:13" x14ac:dyDescent="0.25">
      <c r="H86" s="31"/>
      <c r="I86" s="30"/>
      <c r="J86" s="30"/>
      <c r="K86" s="30"/>
      <c r="L86" s="30"/>
      <c r="M86" s="30"/>
    </row>
    <row r="87" spans="8:13" x14ac:dyDescent="0.25">
      <c r="H87" s="31"/>
      <c r="I87" s="30"/>
      <c r="J87" s="30"/>
      <c r="K87" s="30"/>
      <c r="L87" s="30"/>
      <c r="M87" s="30"/>
    </row>
    <row r="88" spans="8:13" x14ac:dyDescent="0.25">
      <c r="H88" s="31"/>
      <c r="I88" s="30"/>
      <c r="J88" s="30"/>
      <c r="K88" s="30"/>
      <c r="L88" s="30"/>
      <c r="M88" s="30"/>
    </row>
    <row r="89" spans="8:13" x14ac:dyDescent="0.25">
      <c r="H89" s="31"/>
      <c r="I89" s="30"/>
      <c r="J89" s="30"/>
      <c r="K89" s="30"/>
      <c r="L89" s="30"/>
      <c r="M89" s="30"/>
    </row>
    <row r="90" spans="8:13" x14ac:dyDescent="0.25">
      <c r="H90" s="31"/>
      <c r="I90" s="30"/>
      <c r="J90" s="30"/>
      <c r="K90" s="30"/>
      <c r="L90" s="30"/>
      <c r="M90" s="30"/>
    </row>
    <row r="91" spans="8:13" x14ac:dyDescent="0.25">
      <c r="H91" s="31"/>
      <c r="I91" s="30"/>
      <c r="J91" s="30"/>
      <c r="K91" s="30"/>
      <c r="L91" s="30"/>
      <c r="M91" s="30"/>
    </row>
    <row r="92" spans="8:13" x14ac:dyDescent="0.25">
      <c r="H92" s="31"/>
      <c r="I92" s="30"/>
      <c r="J92" s="30"/>
      <c r="K92" s="30"/>
      <c r="L92" s="30"/>
      <c r="M92" s="30"/>
    </row>
    <row r="93" spans="8:13" x14ac:dyDescent="0.25">
      <c r="H93" s="31"/>
      <c r="I93" s="30"/>
      <c r="J93" s="30"/>
      <c r="K93" s="30"/>
      <c r="L93" s="30"/>
      <c r="M93" s="30"/>
    </row>
    <row r="94" spans="8:13" x14ac:dyDescent="0.25">
      <c r="H94" s="31"/>
      <c r="I94" s="30"/>
      <c r="J94" s="30"/>
      <c r="K94" s="30"/>
      <c r="L94" s="30"/>
      <c r="M94" s="30"/>
    </row>
    <row r="95" spans="8:13" x14ac:dyDescent="0.25">
      <c r="H95" s="31"/>
      <c r="I95" s="30"/>
      <c r="J95" s="30"/>
      <c r="K95" s="30"/>
      <c r="L95" s="30"/>
      <c r="M95" s="30"/>
    </row>
    <row r="96" spans="8:13" x14ac:dyDescent="0.25">
      <c r="H96" s="31"/>
      <c r="I96" s="30"/>
      <c r="J96" s="30"/>
      <c r="K96" s="30"/>
      <c r="L96" s="30"/>
      <c r="M96" s="30"/>
    </row>
    <row r="97" spans="8:13" x14ac:dyDescent="0.25">
      <c r="H97" s="31"/>
      <c r="I97" s="30"/>
      <c r="J97" s="30"/>
      <c r="K97" s="30"/>
      <c r="L97" s="30"/>
      <c r="M97" s="30"/>
    </row>
    <row r="98" spans="8:13" x14ac:dyDescent="0.25">
      <c r="H98" s="31"/>
      <c r="I98" s="30"/>
      <c r="J98" s="30"/>
      <c r="K98" s="30"/>
      <c r="L98" s="30"/>
      <c r="M98" s="30"/>
    </row>
    <row r="99" spans="8:13" x14ac:dyDescent="0.25">
      <c r="H99" s="31"/>
      <c r="I99" s="30"/>
      <c r="J99" s="30"/>
      <c r="K99" s="30"/>
      <c r="L99" s="30"/>
      <c r="M99" s="30"/>
    </row>
    <row r="100" spans="8:13" x14ac:dyDescent="0.25">
      <c r="H100" s="31"/>
      <c r="I100" s="30"/>
      <c r="J100" s="30"/>
      <c r="K100" s="30"/>
      <c r="L100" s="30"/>
      <c r="M100" s="30"/>
    </row>
    <row r="101" spans="8:13" x14ac:dyDescent="0.25">
      <c r="H101" s="31"/>
      <c r="I101" s="30"/>
      <c r="J101" s="30"/>
      <c r="K101" s="30"/>
      <c r="L101" s="30"/>
      <c r="M101" s="30"/>
    </row>
    <row r="102" spans="8:13" x14ac:dyDescent="0.25">
      <c r="H102" s="31"/>
      <c r="I102" s="30"/>
      <c r="J102" s="30"/>
      <c r="K102" s="30"/>
      <c r="L102" s="30"/>
      <c r="M102" s="30"/>
    </row>
    <row r="103" spans="8:13" x14ac:dyDescent="0.25">
      <c r="H103" s="31"/>
      <c r="I103" s="30"/>
      <c r="J103" s="30"/>
      <c r="K103" s="30"/>
      <c r="L103" s="30"/>
      <c r="M103" s="30"/>
    </row>
    <row r="104" spans="8:13" x14ac:dyDescent="0.25">
      <c r="H104" s="31"/>
      <c r="I104" s="30"/>
      <c r="J104" s="30"/>
      <c r="K104" s="30"/>
      <c r="L104" s="30"/>
      <c r="M104" s="30"/>
    </row>
    <row r="105" spans="8:13" x14ac:dyDescent="0.25">
      <c r="H105" s="31"/>
      <c r="I105" s="30"/>
      <c r="J105" s="30"/>
      <c r="K105" s="30"/>
      <c r="L105" s="30"/>
      <c r="M105" s="30"/>
    </row>
    <row r="106" spans="8:13" x14ac:dyDescent="0.25">
      <c r="H106" s="31"/>
      <c r="I106" s="30"/>
      <c r="J106" s="30"/>
      <c r="K106" s="30"/>
      <c r="L106" s="30"/>
      <c r="M106" s="30"/>
    </row>
    <row r="107" spans="8:13" x14ac:dyDescent="0.25">
      <c r="H107" s="31"/>
      <c r="I107" s="30"/>
      <c r="J107" s="30"/>
      <c r="K107" s="30"/>
      <c r="L107" s="30"/>
      <c r="M107" s="30"/>
    </row>
    <row r="108" spans="8:13" x14ac:dyDescent="0.25">
      <c r="H108" s="31"/>
      <c r="I108" s="30"/>
      <c r="J108" s="30"/>
      <c r="K108" s="30"/>
      <c r="L108" s="30"/>
      <c r="M108" s="30"/>
    </row>
    <row r="109" spans="8:13" x14ac:dyDescent="0.25">
      <c r="H109" s="31"/>
      <c r="I109" s="30"/>
      <c r="J109" s="30"/>
      <c r="K109" s="30"/>
      <c r="L109" s="30"/>
      <c r="M109" s="30"/>
    </row>
    <row r="110" spans="8:13" x14ac:dyDescent="0.25">
      <c r="H110" s="31"/>
      <c r="I110" s="30"/>
      <c r="J110" s="30"/>
      <c r="K110" s="30"/>
      <c r="L110" s="30"/>
      <c r="M110" s="30"/>
    </row>
    <row r="111" spans="8:13" x14ac:dyDescent="0.25">
      <c r="H111" s="31"/>
      <c r="I111" s="30"/>
      <c r="J111" s="30"/>
      <c r="K111" s="30"/>
      <c r="L111" s="30"/>
      <c r="M111" s="30"/>
    </row>
    <row r="112" spans="8:13" x14ac:dyDescent="0.25">
      <c r="H112" s="31"/>
      <c r="I112" s="30"/>
      <c r="J112" s="30"/>
      <c r="K112" s="30"/>
      <c r="L112" s="30"/>
      <c r="M112" s="30"/>
    </row>
    <row r="113" spans="8:13" x14ac:dyDescent="0.25">
      <c r="H113" s="31"/>
      <c r="I113" s="30"/>
      <c r="J113" s="30"/>
      <c r="K113" s="30"/>
      <c r="L113" s="30"/>
      <c r="M113" s="30"/>
    </row>
    <row r="114" spans="8:13" x14ac:dyDescent="0.25">
      <c r="H114" s="31"/>
      <c r="I114" s="30"/>
      <c r="J114" s="30"/>
      <c r="K114" s="30"/>
      <c r="L114" s="30"/>
      <c r="M114" s="30"/>
    </row>
    <row r="115" spans="8:13" x14ac:dyDescent="0.25">
      <c r="H115" s="31"/>
      <c r="I115" s="30"/>
      <c r="J115" s="30"/>
      <c r="K115" s="30"/>
      <c r="L115" s="30"/>
      <c r="M115" s="30"/>
    </row>
    <row r="116" spans="8:13" x14ac:dyDescent="0.25">
      <c r="H116" s="31"/>
      <c r="I116" s="30"/>
      <c r="J116" s="30"/>
      <c r="K116" s="30"/>
      <c r="L116" s="30"/>
      <c r="M116" s="30"/>
    </row>
    <row r="117" spans="8:13" x14ac:dyDescent="0.25">
      <c r="H117" s="31"/>
      <c r="I117" s="30"/>
      <c r="J117" s="30"/>
      <c r="K117" s="30"/>
      <c r="L117" s="30"/>
      <c r="M117" s="30"/>
    </row>
    <row r="118" spans="8:13" x14ac:dyDescent="0.25">
      <c r="H118" s="31"/>
      <c r="I118" s="30"/>
      <c r="J118" s="30"/>
      <c r="K118" s="30"/>
      <c r="L118" s="30"/>
      <c r="M118" s="30"/>
    </row>
    <row r="119" spans="8:13" x14ac:dyDescent="0.25">
      <c r="H119" s="31"/>
      <c r="I119" s="30"/>
      <c r="J119" s="30"/>
      <c r="K119" s="30"/>
      <c r="L119" s="30"/>
      <c r="M119" s="30"/>
    </row>
    <row r="120" spans="8:13" x14ac:dyDescent="0.25">
      <c r="H120" s="31"/>
      <c r="I120" s="30"/>
      <c r="J120" s="30"/>
      <c r="K120" s="30"/>
      <c r="L120" s="30"/>
      <c r="M120" s="30"/>
    </row>
    <row r="121" spans="8:13" x14ac:dyDescent="0.25">
      <c r="H121" s="31"/>
      <c r="I121" s="30"/>
      <c r="J121" s="30"/>
      <c r="K121" s="30"/>
      <c r="L121" s="30"/>
      <c r="M121" s="30"/>
    </row>
    <row r="122" spans="8:13" x14ac:dyDescent="0.25">
      <c r="H122" s="31"/>
      <c r="I122" s="30"/>
      <c r="J122" s="30"/>
      <c r="K122" s="30"/>
      <c r="L122" s="30"/>
      <c r="M122" s="30"/>
    </row>
    <row r="123" spans="8:13" x14ac:dyDescent="0.25">
      <c r="H123" s="31"/>
      <c r="I123" s="30"/>
      <c r="J123" s="30"/>
      <c r="K123" s="30"/>
      <c r="L123" s="30"/>
      <c r="M123" s="30"/>
    </row>
    <row r="124" spans="8:13" x14ac:dyDescent="0.25">
      <c r="H124" s="31"/>
      <c r="I124" s="30"/>
      <c r="J124" s="30"/>
      <c r="K124" s="30"/>
      <c r="L124" s="30"/>
      <c r="M124" s="30"/>
    </row>
    <row r="125" spans="8:13" x14ac:dyDescent="0.25">
      <c r="H125" s="31"/>
      <c r="I125" s="30"/>
      <c r="J125" s="30"/>
      <c r="K125" s="30"/>
      <c r="L125" s="30"/>
      <c r="M125" s="30"/>
    </row>
    <row r="126" spans="8:13" x14ac:dyDescent="0.25">
      <c r="H126" s="31"/>
      <c r="I126" s="30"/>
      <c r="J126" s="30"/>
      <c r="K126" s="30"/>
      <c r="L126" s="30"/>
      <c r="M126" s="30"/>
    </row>
    <row r="127" spans="8:13" x14ac:dyDescent="0.25">
      <c r="H127" s="31"/>
      <c r="I127" s="30"/>
      <c r="J127" s="30"/>
      <c r="K127" s="30"/>
      <c r="L127" s="30"/>
      <c r="M127" s="30"/>
    </row>
    <row r="128" spans="8:13" x14ac:dyDescent="0.25">
      <c r="H128" s="31"/>
      <c r="I128" s="30"/>
      <c r="J128" s="30"/>
      <c r="K128" s="30"/>
      <c r="L128" s="30"/>
      <c r="M128" s="30"/>
    </row>
    <row r="129" spans="8:13" x14ac:dyDescent="0.25">
      <c r="H129" s="31"/>
      <c r="I129" s="30"/>
      <c r="J129" s="30"/>
      <c r="K129" s="30"/>
      <c r="L129" s="30"/>
      <c r="M129" s="30"/>
    </row>
    <row r="130" spans="8:13" x14ac:dyDescent="0.25">
      <c r="H130" s="31"/>
      <c r="I130" s="30"/>
      <c r="J130" s="30"/>
      <c r="K130" s="30"/>
      <c r="L130" s="30"/>
      <c r="M130" s="30"/>
    </row>
    <row r="131" spans="8:13" x14ac:dyDescent="0.25">
      <c r="H131" s="31"/>
      <c r="I131" s="30"/>
      <c r="J131" s="30"/>
      <c r="K131" s="30"/>
      <c r="L131" s="30"/>
      <c r="M131" s="30"/>
    </row>
    <row r="132" spans="8:13" x14ac:dyDescent="0.25">
      <c r="H132" s="31"/>
      <c r="I132" s="30"/>
      <c r="J132" s="30"/>
      <c r="K132" s="30"/>
      <c r="L132" s="30"/>
      <c r="M132" s="30"/>
    </row>
    <row r="133" spans="8:13" x14ac:dyDescent="0.25">
      <c r="H133" s="31"/>
      <c r="I133" s="30"/>
      <c r="J133" s="30"/>
      <c r="K133" s="30"/>
      <c r="L133" s="30"/>
      <c r="M133" s="30"/>
    </row>
    <row r="134" spans="8:13" x14ac:dyDescent="0.25">
      <c r="H134" s="31"/>
      <c r="I134" s="30"/>
      <c r="J134" s="30"/>
      <c r="K134" s="30"/>
      <c r="L134" s="30"/>
      <c r="M134" s="30"/>
    </row>
    <row r="135" spans="8:13" x14ac:dyDescent="0.25">
      <c r="H135" s="31"/>
      <c r="I135" s="30"/>
      <c r="J135" s="30"/>
      <c r="K135" s="30"/>
      <c r="L135" s="30"/>
      <c r="M135" s="30"/>
    </row>
    <row r="136" spans="8:13" x14ac:dyDescent="0.25">
      <c r="H136" s="31"/>
      <c r="I136" s="30"/>
      <c r="J136" s="30"/>
      <c r="K136" s="30"/>
      <c r="L136" s="30"/>
      <c r="M136" s="30"/>
    </row>
    <row r="137" spans="8:13" x14ac:dyDescent="0.25">
      <c r="H137" s="31"/>
      <c r="I137" s="30"/>
      <c r="J137" s="30"/>
      <c r="K137" s="30"/>
      <c r="L137" s="30"/>
      <c r="M137" s="30"/>
    </row>
    <row r="138" spans="8:13" x14ac:dyDescent="0.25">
      <c r="H138" s="31"/>
      <c r="I138" s="30"/>
      <c r="J138" s="30"/>
      <c r="K138" s="30"/>
      <c r="L138" s="30"/>
      <c r="M138" s="30"/>
    </row>
    <row r="139" spans="8:13" x14ac:dyDescent="0.25">
      <c r="H139" s="31"/>
      <c r="I139" s="30"/>
      <c r="J139" s="30"/>
      <c r="K139" s="30"/>
      <c r="L139" s="30"/>
      <c r="M139" s="30"/>
    </row>
    <row r="140" spans="8:13" x14ac:dyDescent="0.25">
      <c r="H140" s="31"/>
      <c r="I140" s="30"/>
      <c r="J140" s="30"/>
      <c r="K140" s="30"/>
      <c r="L140" s="30"/>
      <c r="M140" s="30"/>
    </row>
    <row r="141" spans="8:13" x14ac:dyDescent="0.25">
      <c r="H141" s="31"/>
      <c r="I141" s="30"/>
      <c r="J141" s="30"/>
      <c r="K141" s="30"/>
      <c r="L141" s="30"/>
      <c r="M141" s="30"/>
    </row>
    <row r="142" spans="8:13" x14ac:dyDescent="0.25">
      <c r="H142" s="31"/>
      <c r="I142" s="30"/>
      <c r="J142" s="30"/>
      <c r="K142" s="30"/>
      <c r="L142" s="30"/>
      <c r="M142" s="30"/>
    </row>
    <row r="143" spans="8:13" x14ac:dyDescent="0.25">
      <c r="H143" s="31"/>
      <c r="I143" s="30"/>
      <c r="J143" s="30"/>
      <c r="K143" s="30"/>
      <c r="L143" s="30"/>
      <c r="M143" s="30"/>
    </row>
    <row r="144" spans="8:13" x14ac:dyDescent="0.25">
      <c r="H144" s="31"/>
      <c r="I144" s="30"/>
      <c r="J144" s="30"/>
      <c r="K144" s="30"/>
      <c r="L144" s="30"/>
      <c r="M144" s="30"/>
    </row>
    <row r="145" spans="8:13" x14ac:dyDescent="0.25">
      <c r="H145" s="31"/>
      <c r="I145" s="30"/>
      <c r="J145" s="30"/>
      <c r="K145" s="30"/>
      <c r="L145" s="30"/>
      <c r="M145" s="30"/>
    </row>
    <row r="146" spans="8:13" x14ac:dyDescent="0.25">
      <c r="H146" s="31"/>
      <c r="I146" s="30"/>
      <c r="J146" s="30"/>
      <c r="K146" s="30"/>
      <c r="L146" s="30"/>
      <c r="M146" s="30"/>
    </row>
    <row r="147" spans="8:13" x14ac:dyDescent="0.25">
      <c r="H147" s="31"/>
      <c r="I147" s="30"/>
      <c r="J147" s="30"/>
      <c r="K147" s="30"/>
      <c r="L147" s="30"/>
      <c r="M147" s="30"/>
    </row>
    <row r="148" spans="8:13" x14ac:dyDescent="0.25">
      <c r="H148" s="31"/>
      <c r="I148" s="30"/>
      <c r="J148" s="30"/>
      <c r="K148" s="30"/>
      <c r="L148" s="30"/>
      <c r="M148" s="30"/>
    </row>
    <row r="149" spans="8:13" x14ac:dyDescent="0.25">
      <c r="H149" s="31"/>
      <c r="I149" s="30"/>
      <c r="J149" s="30"/>
      <c r="K149" s="30"/>
      <c r="L149" s="30"/>
      <c r="M149" s="30"/>
    </row>
    <row r="150" spans="8:13" x14ac:dyDescent="0.25">
      <c r="H150" s="31"/>
      <c r="I150" s="30"/>
      <c r="J150" s="30"/>
      <c r="K150" s="30"/>
      <c r="L150" s="30"/>
      <c r="M150" s="30"/>
    </row>
    <row r="151" spans="8:13" x14ac:dyDescent="0.25">
      <c r="H151" s="31"/>
      <c r="I151" s="30"/>
      <c r="J151" s="30"/>
      <c r="K151" s="30"/>
      <c r="L151" s="30"/>
      <c r="M151" s="30"/>
    </row>
    <row r="152" spans="8:13" x14ac:dyDescent="0.25">
      <c r="H152" s="31"/>
      <c r="I152" s="30"/>
      <c r="J152" s="30"/>
      <c r="K152" s="30"/>
      <c r="L152" s="30"/>
      <c r="M152" s="30"/>
    </row>
    <row r="153" spans="8:13" x14ac:dyDescent="0.25">
      <c r="H153" s="31"/>
      <c r="I153" s="30"/>
      <c r="J153" s="30"/>
      <c r="K153" s="30"/>
      <c r="L153" s="30"/>
      <c r="M153" s="30"/>
    </row>
    <row r="154" spans="8:13" x14ac:dyDescent="0.25">
      <c r="H154" s="31"/>
      <c r="I154" s="30"/>
      <c r="J154" s="30"/>
      <c r="K154" s="30"/>
      <c r="L154" s="30"/>
      <c r="M154" s="30"/>
    </row>
    <row r="155" spans="8:13" x14ac:dyDescent="0.25">
      <c r="H155" s="31"/>
      <c r="I155" s="30"/>
      <c r="J155" s="30"/>
      <c r="K155" s="30"/>
      <c r="L155" s="30"/>
      <c r="M155" s="30"/>
    </row>
    <row r="156" spans="8:13" x14ac:dyDescent="0.25">
      <c r="H156" s="31"/>
      <c r="I156" s="30"/>
      <c r="J156" s="30"/>
      <c r="K156" s="30"/>
      <c r="L156" s="30"/>
      <c r="M156" s="30"/>
    </row>
    <row r="157" spans="8:13" x14ac:dyDescent="0.25">
      <c r="H157" s="31"/>
      <c r="I157" s="30"/>
      <c r="J157" s="30"/>
      <c r="K157" s="30"/>
      <c r="L157" s="30"/>
      <c r="M157" s="30"/>
    </row>
    <row r="158" spans="8:13" x14ac:dyDescent="0.25">
      <c r="H158" s="31"/>
      <c r="I158" s="30"/>
      <c r="J158" s="30"/>
      <c r="K158" s="30"/>
      <c r="L158" s="30"/>
      <c r="M158" s="30"/>
    </row>
    <row r="159" spans="8:13" x14ac:dyDescent="0.25">
      <c r="H159" s="31"/>
      <c r="I159" s="30"/>
      <c r="J159" s="30"/>
      <c r="K159" s="30"/>
      <c r="L159" s="30"/>
      <c r="M159" s="30"/>
    </row>
    <row r="160" spans="8:13" x14ac:dyDescent="0.25">
      <c r="H160" s="31"/>
      <c r="I160" s="30"/>
      <c r="J160" s="30"/>
      <c r="K160" s="30"/>
      <c r="L160" s="30"/>
      <c r="M160" s="30"/>
    </row>
    <row r="161" spans="8:13" x14ac:dyDescent="0.25">
      <c r="H161" s="31"/>
      <c r="I161" s="30"/>
      <c r="J161" s="30"/>
      <c r="K161" s="30"/>
      <c r="L161" s="30"/>
      <c r="M161" s="30"/>
    </row>
    <row r="162" spans="8:13" x14ac:dyDescent="0.25">
      <c r="H162" s="31"/>
      <c r="I162" s="30"/>
      <c r="J162" s="30"/>
      <c r="K162" s="30"/>
      <c r="L162" s="30"/>
      <c r="M162" s="30"/>
    </row>
    <row r="163" spans="8:13" x14ac:dyDescent="0.25">
      <c r="H163" s="31"/>
      <c r="I163" s="30"/>
      <c r="J163" s="30"/>
      <c r="K163" s="30"/>
      <c r="L163" s="30"/>
      <c r="M163" s="30"/>
    </row>
    <row r="164" spans="8:13" x14ac:dyDescent="0.25">
      <c r="H164" s="31"/>
      <c r="I164" s="30"/>
      <c r="J164" s="30"/>
      <c r="K164" s="30"/>
      <c r="L164" s="30"/>
      <c r="M164" s="30"/>
    </row>
    <row r="165" spans="8:13" x14ac:dyDescent="0.25">
      <c r="H165" s="31"/>
      <c r="I165" s="30"/>
      <c r="J165" s="30"/>
      <c r="K165" s="30"/>
      <c r="L165" s="30"/>
      <c r="M165" s="30"/>
    </row>
    <row r="166" spans="8:13" x14ac:dyDescent="0.25">
      <c r="H166" s="31"/>
      <c r="I166" s="30"/>
      <c r="J166" s="30"/>
      <c r="K166" s="30"/>
      <c r="L166" s="30"/>
      <c r="M166" s="30"/>
    </row>
    <row r="167" spans="8:13" x14ac:dyDescent="0.25">
      <c r="H167" s="31"/>
      <c r="I167" s="30"/>
      <c r="J167" s="30"/>
      <c r="K167" s="30"/>
      <c r="L167" s="30"/>
      <c r="M167" s="30"/>
    </row>
    <row r="168" spans="8:13" x14ac:dyDescent="0.25">
      <c r="H168" s="31"/>
      <c r="I168" s="30"/>
      <c r="J168" s="30"/>
      <c r="K168" s="30"/>
      <c r="L168" s="30"/>
      <c r="M168" s="30"/>
    </row>
    <row r="169" spans="8:13" x14ac:dyDescent="0.25">
      <c r="H169" s="31"/>
      <c r="I169" s="30"/>
      <c r="J169" s="30"/>
      <c r="K169" s="30"/>
      <c r="L169" s="30"/>
      <c r="M169" s="30"/>
    </row>
    <row r="170" spans="8:13" x14ac:dyDescent="0.25">
      <c r="H170" s="31"/>
      <c r="I170" s="30"/>
      <c r="J170" s="30"/>
      <c r="K170" s="30"/>
      <c r="L170" s="30"/>
      <c r="M170" s="30"/>
    </row>
    <row r="171" spans="8:13" x14ac:dyDescent="0.25">
      <c r="H171" s="31"/>
      <c r="I171" s="30"/>
      <c r="J171" s="30"/>
      <c r="K171" s="30"/>
      <c r="L171" s="30"/>
      <c r="M171" s="30"/>
    </row>
    <row r="172" spans="8:13" x14ac:dyDescent="0.25">
      <c r="H172" s="31"/>
      <c r="I172" s="30"/>
      <c r="J172" s="30"/>
      <c r="K172" s="30"/>
      <c r="L172" s="30"/>
      <c r="M172" s="30"/>
    </row>
    <row r="173" spans="8:13" x14ac:dyDescent="0.25">
      <c r="H173" s="31"/>
      <c r="I173" s="30"/>
      <c r="J173" s="30"/>
      <c r="K173" s="30"/>
      <c r="L173" s="30"/>
      <c r="M173" s="30"/>
    </row>
    <row r="174" spans="8:13" x14ac:dyDescent="0.25">
      <c r="H174" s="31"/>
      <c r="I174" s="30"/>
      <c r="J174" s="30"/>
      <c r="K174" s="30"/>
      <c r="L174" s="30"/>
      <c r="M174" s="30"/>
    </row>
    <row r="175" spans="8:13" x14ac:dyDescent="0.25">
      <c r="H175" s="31"/>
      <c r="I175" s="30"/>
      <c r="J175" s="30"/>
      <c r="K175" s="30"/>
      <c r="L175" s="30"/>
      <c r="M175" s="30"/>
    </row>
    <row r="176" spans="8:13" x14ac:dyDescent="0.25">
      <c r="H176" s="31"/>
      <c r="I176" s="30"/>
      <c r="J176" s="30"/>
      <c r="K176" s="30"/>
      <c r="L176" s="30"/>
      <c r="M176" s="30"/>
    </row>
    <row r="177" spans="8:13" x14ac:dyDescent="0.25">
      <c r="H177" s="31"/>
      <c r="I177" s="30"/>
      <c r="J177" s="30"/>
      <c r="K177" s="30"/>
      <c r="L177" s="30"/>
      <c r="M177" s="30"/>
    </row>
    <row r="178" spans="8:13" x14ac:dyDescent="0.25">
      <c r="H178" s="31"/>
      <c r="I178" s="30"/>
      <c r="J178" s="30"/>
      <c r="K178" s="30"/>
      <c r="L178" s="30"/>
      <c r="M178" s="30"/>
    </row>
    <row r="179" spans="8:13" x14ac:dyDescent="0.25">
      <c r="H179" s="31"/>
      <c r="I179" s="30"/>
      <c r="J179" s="30"/>
      <c r="K179" s="30"/>
      <c r="L179" s="30"/>
      <c r="M179" s="30"/>
    </row>
    <row r="180" spans="8:13" x14ac:dyDescent="0.25">
      <c r="H180" s="31"/>
      <c r="I180" s="30"/>
      <c r="J180" s="30"/>
      <c r="K180" s="30"/>
      <c r="L180" s="30"/>
      <c r="M180" s="30"/>
    </row>
    <row r="181" spans="8:13" x14ac:dyDescent="0.25">
      <c r="H181" s="31"/>
      <c r="I181" s="30"/>
      <c r="J181" s="30"/>
      <c r="K181" s="30"/>
      <c r="L181" s="30"/>
      <c r="M181" s="30"/>
    </row>
    <row r="182" spans="8:13" x14ac:dyDescent="0.25">
      <c r="H182" s="31"/>
      <c r="I182" s="30"/>
      <c r="J182" s="30"/>
      <c r="K182" s="30"/>
      <c r="L182" s="30"/>
      <c r="M182" s="30"/>
    </row>
    <row r="183" spans="8:13" x14ac:dyDescent="0.25">
      <c r="H183" s="31"/>
      <c r="I183" s="30"/>
      <c r="J183" s="30"/>
      <c r="K183" s="30"/>
      <c r="L183" s="30"/>
      <c r="M183" s="30"/>
    </row>
    <row r="184" spans="8:13" x14ac:dyDescent="0.25">
      <c r="H184" s="31"/>
      <c r="I184" s="30"/>
      <c r="J184" s="30"/>
      <c r="K184" s="30"/>
      <c r="L184" s="30"/>
      <c r="M184" s="30"/>
    </row>
    <row r="185" spans="8:13" x14ac:dyDescent="0.25">
      <c r="H185" s="31"/>
      <c r="I185" s="30"/>
      <c r="J185" s="30"/>
      <c r="K185" s="30"/>
      <c r="L185" s="30"/>
      <c r="M185" s="30"/>
    </row>
    <row r="186" spans="8:13" x14ac:dyDescent="0.25">
      <c r="H186" s="31"/>
      <c r="I186" s="30"/>
      <c r="J186" s="30"/>
      <c r="K186" s="30"/>
      <c r="L186" s="30"/>
      <c r="M186" s="30"/>
    </row>
    <row r="187" spans="8:13" x14ac:dyDescent="0.25">
      <c r="H187" s="31"/>
      <c r="I187" s="30"/>
      <c r="J187" s="30"/>
      <c r="K187" s="30"/>
      <c r="L187" s="30"/>
      <c r="M187" s="30"/>
    </row>
    <row r="188" spans="8:13" x14ac:dyDescent="0.25">
      <c r="H188" s="31"/>
      <c r="I188" s="30"/>
      <c r="J188" s="30"/>
      <c r="K188" s="30"/>
      <c r="L188" s="30"/>
      <c r="M188" s="30"/>
    </row>
    <row r="189" spans="8:13" x14ac:dyDescent="0.25">
      <c r="H189" s="31"/>
      <c r="I189" s="30"/>
      <c r="J189" s="30"/>
      <c r="K189" s="30"/>
      <c r="L189" s="30"/>
      <c r="M189" s="30"/>
    </row>
    <row r="190" spans="8:13" x14ac:dyDescent="0.25">
      <c r="H190" s="31"/>
      <c r="I190" s="30"/>
      <c r="J190" s="30"/>
      <c r="K190" s="30"/>
      <c r="L190" s="30"/>
      <c r="M190" s="30"/>
    </row>
    <row r="191" spans="8:13" x14ac:dyDescent="0.25">
      <c r="H191" s="31"/>
      <c r="I191" s="30"/>
      <c r="J191" s="30"/>
      <c r="K191" s="30"/>
      <c r="L191" s="30"/>
      <c r="M191" s="30"/>
    </row>
    <row r="192" spans="8:13" x14ac:dyDescent="0.25">
      <c r="H192" s="31"/>
      <c r="I192" s="30"/>
      <c r="J192" s="30"/>
      <c r="K192" s="30"/>
      <c r="L192" s="30"/>
      <c r="M192" s="30"/>
    </row>
    <row r="193" spans="8:13" x14ac:dyDescent="0.25">
      <c r="H193" s="31"/>
      <c r="I193" s="30"/>
      <c r="J193" s="30"/>
      <c r="K193" s="30"/>
      <c r="L193" s="30"/>
      <c r="M193" s="30"/>
    </row>
    <row r="194" spans="8:13" x14ac:dyDescent="0.25">
      <c r="H194" s="31"/>
      <c r="I194" s="30"/>
      <c r="J194" s="30"/>
      <c r="K194" s="30"/>
      <c r="L194" s="30"/>
      <c r="M194" s="30"/>
    </row>
    <row r="195" spans="8:13" x14ac:dyDescent="0.25">
      <c r="H195" s="31"/>
      <c r="I195" s="30"/>
      <c r="J195" s="30"/>
      <c r="K195" s="30"/>
      <c r="L195" s="30"/>
      <c r="M195" s="30"/>
    </row>
    <row r="196" spans="8:13" x14ac:dyDescent="0.25">
      <c r="H196" s="31"/>
      <c r="I196" s="30"/>
      <c r="J196" s="30"/>
      <c r="K196" s="30"/>
      <c r="L196" s="30"/>
      <c r="M196" s="30"/>
    </row>
    <row r="197" spans="8:13" x14ac:dyDescent="0.25">
      <c r="H197" s="31"/>
      <c r="I197" s="30"/>
      <c r="J197" s="30"/>
      <c r="K197" s="30"/>
      <c r="L197" s="30"/>
      <c r="M197" s="30"/>
    </row>
    <row r="198" spans="8:13" x14ac:dyDescent="0.25">
      <c r="H198" s="31"/>
      <c r="I198" s="30"/>
      <c r="J198" s="30"/>
      <c r="K198" s="30"/>
      <c r="L198" s="30"/>
      <c r="M198" s="30"/>
    </row>
    <row r="199" spans="8:13" x14ac:dyDescent="0.25">
      <c r="H199" s="31"/>
      <c r="I199" s="30"/>
      <c r="J199" s="30"/>
      <c r="K199" s="30"/>
      <c r="L199" s="30"/>
      <c r="M199" s="30"/>
    </row>
    <row r="200" spans="8:13" x14ac:dyDescent="0.25">
      <c r="H200" s="31"/>
      <c r="I200" s="30"/>
      <c r="J200" s="30"/>
      <c r="K200" s="30"/>
      <c r="L200" s="30"/>
      <c r="M200" s="30"/>
    </row>
    <row r="201" spans="8:13" x14ac:dyDescent="0.25">
      <c r="H201" s="31"/>
      <c r="I201" s="30"/>
      <c r="J201" s="30"/>
      <c r="K201" s="30"/>
      <c r="L201" s="30"/>
      <c r="M201" s="30"/>
    </row>
    <row r="202" spans="8:13" x14ac:dyDescent="0.25">
      <c r="H202" s="31"/>
      <c r="I202" s="30"/>
      <c r="J202" s="30"/>
      <c r="K202" s="30"/>
      <c r="L202" s="30"/>
      <c r="M202" s="30"/>
    </row>
    <row r="203" spans="8:13" x14ac:dyDescent="0.25">
      <c r="H203" s="31"/>
      <c r="I203" s="30"/>
      <c r="J203" s="30"/>
      <c r="K203" s="30"/>
      <c r="L203" s="30"/>
      <c r="M203" s="30"/>
    </row>
    <row r="204" spans="8:13" x14ac:dyDescent="0.25">
      <c r="H204" s="31"/>
      <c r="I204" s="30"/>
      <c r="J204" s="30"/>
      <c r="K204" s="30"/>
      <c r="L204" s="30"/>
      <c r="M204" s="30"/>
    </row>
    <row r="205" spans="8:13" x14ac:dyDescent="0.25">
      <c r="H205" s="31"/>
      <c r="I205" s="30"/>
      <c r="J205" s="30"/>
      <c r="K205" s="30"/>
      <c r="L205" s="30"/>
      <c r="M205" s="30"/>
    </row>
    <row r="206" spans="8:13" x14ac:dyDescent="0.25">
      <c r="H206" s="31"/>
      <c r="I206" s="30"/>
      <c r="J206" s="30"/>
      <c r="K206" s="30"/>
      <c r="L206" s="30"/>
      <c r="M206" s="30"/>
    </row>
    <row r="207" spans="8:13" x14ac:dyDescent="0.25">
      <c r="H207" s="31"/>
      <c r="I207" s="30"/>
      <c r="J207" s="30"/>
      <c r="K207" s="30"/>
      <c r="L207" s="30"/>
      <c r="M207" s="30"/>
    </row>
    <row r="208" spans="8:13" x14ac:dyDescent="0.25">
      <c r="H208" s="31"/>
      <c r="I208" s="30"/>
      <c r="J208" s="30"/>
      <c r="K208" s="30"/>
      <c r="L208" s="30"/>
      <c r="M208" s="30"/>
    </row>
    <row r="209" spans="8:13" x14ac:dyDescent="0.25">
      <c r="H209" s="31"/>
      <c r="I209" s="30"/>
      <c r="J209" s="30"/>
      <c r="K209" s="30"/>
      <c r="L209" s="30"/>
      <c r="M209" s="30"/>
    </row>
    <row r="210" spans="8:13" x14ac:dyDescent="0.25">
      <c r="H210" s="31"/>
      <c r="I210" s="30"/>
      <c r="J210" s="30"/>
      <c r="K210" s="30"/>
      <c r="L210" s="30"/>
      <c r="M210" s="30"/>
    </row>
    <row r="211" spans="8:13" x14ac:dyDescent="0.25">
      <c r="H211" s="31"/>
      <c r="I211" s="30"/>
      <c r="J211" s="30"/>
      <c r="K211" s="30"/>
      <c r="L211" s="30"/>
      <c r="M211" s="30"/>
    </row>
    <row r="212" spans="8:13" x14ac:dyDescent="0.25">
      <c r="H212" s="31"/>
      <c r="I212" s="30"/>
      <c r="J212" s="30"/>
      <c r="K212" s="30"/>
      <c r="L212" s="30"/>
      <c r="M212" s="30"/>
    </row>
    <row r="213" spans="8:13" x14ac:dyDescent="0.25">
      <c r="H213" s="31"/>
      <c r="I213" s="30"/>
      <c r="J213" s="30"/>
      <c r="K213" s="30"/>
      <c r="L213" s="30"/>
      <c r="M213" s="30"/>
    </row>
    <row r="214" spans="8:13" x14ac:dyDescent="0.25">
      <c r="H214" s="31"/>
      <c r="I214" s="30"/>
      <c r="J214" s="30"/>
      <c r="K214" s="30"/>
      <c r="L214" s="30"/>
      <c r="M214" s="30"/>
    </row>
    <row r="215" spans="8:13" x14ac:dyDescent="0.25">
      <c r="H215" s="31"/>
      <c r="I215" s="30"/>
      <c r="J215" s="30"/>
      <c r="K215" s="30"/>
      <c r="L215" s="30"/>
      <c r="M215" s="30"/>
    </row>
    <row r="216" spans="8:13" x14ac:dyDescent="0.25">
      <c r="H216" s="31"/>
      <c r="I216" s="30"/>
      <c r="J216" s="30"/>
      <c r="K216" s="30"/>
      <c r="L216" s="30"/>
      <c r="M216" s="30"/>
    </row>
    <row r="217" spans="8:13" x14ac:dyDescent="0.25">
      <c r="H217" s="31"/>
      <c r="I217" s="30"/>
      <c r="J217" s="30"/>
      <c r="K217" s="30"/>
      <c r="L217" s="30"/>
      <c r="M217" s="30"/>
    </row>
    <row r="218" spans="8:13" x14ac:dyDescent="0.25">
      <c r="H218" s="31"/>
      <c r="I218" s="30"/>
      <c r="J218" s="30"/>
      <c r="K218" s="30"/>
      <c r="L218" s="30"/>
      <c r="M218" s="30"/>
    </row>
    <row r="219" spans="8:13" x14ac:dyDescent="0.25">
      <c r="H219" s="31"/>
      <c r="I219" s="30"/>
      <c r="J219" s="30"/>
      <c r="K219" s="30"/>
      <c r="L219" s="30"/>
      <c r="M219" s="30"/>
    </row>
    <row r="220" spans="8:13" x14ac:dyDescent="0.25">
      <c r="H220" s="31"/>
      <c r="I220" s="30"/>
      <c r="J220" s="30"/>
      <c r="K220" s="30"/>
      <c r="L220" s="30"/>
      <c r="M220" s="30"/>
    </row>
    <row r="221" spans="8:13" x14ac:dyDescent="0.25">
      <c r="H221" s="31"/>
      <c r="I221" s="30"/>
      <c r="J221" s="30"/>
      <c r="K221" s="30"/>
      <c r="L221" s="30"/>
      <c r="M221" s="30"/>
    </row>
    <row r="222" spans="8:13" x14ac:dyDescent="0.25">
      <c r="H222" s="31"/>
      <c r="I222" s="30"/>
      <c r="J222" s="30"/>
      <c r="K222" s="30"/>
      <c r="L222" s="30"/>
      <c r="M222" s="30"/>
    </row>
    <row r="223" spans="8:13" x14ac:dyDescent="0.25">
      <c r="H223" s="31"/>
      <c r="I223" s="30"/>
      <c r="J223" s="30"/>
      <c r="K223" s="30"/>
      <c r="L223" s="30"/>
      <c r="M223" s="30"/>
    </row>
    <row r="224" spans="8:13" x14ac:dyDescent="0.25">
      <c r="H224" s="31"/>
      <c r="I224" s="30"/>
      <c r="J224" s="30"/>
      <c r="K224" s="30"/>
      <c r="L224" s="30"/>
      <c r="M224" s="30"/>
    </row>
    <row r="225" spans="8:13" x14ac:dyDescent="0.25">
      <c r="H225" s="31"/>
      <c r="I225" s="30"/>
      <c r="J225" s="30"/>
      <c r="K225" s="30"/>
      <c r="L225" s="30"/>
      <c r="M225" s="30"/>
    </row>
    <row r="226" spans="8:13" x14ac:dyDescent="0.25">
      <c r="H226" s="31"/>
      <c r="I226" s="30"/>
      <c r="J226" s="30"/>
      <c r="K226" s="30"/>
      <c r="L226" s="30"/>
      <c r="M226" s="30"/>
    </row>
    <row r="227" spans="8:13" x14ac:dyDescent="0.25">
      <c r="H227" s="31"/>
      <c r="I227" s="30"/>
      <c r="J227" s="30"/>
      <c r="K227" s="30"/>
      <c r="L227" s="30"/>
      <c r="M227" s="30"/>
    </row>
    <row r="228" spans="8:13" x14ac:dyDescent="0.25">
      <c r="H228" s="31"/>
      <c r="I228" s="30"/>
      <c r="J228" s="30"/>
      <c r="K228" s="30"/>
      <c r="L228" s="30"/>
      <c r="M228" s="30"/>
    </row>
    <row r="229" spans="8:13" x14ac:dyDescent="0.25">
      <c r="H229" s="31"/>
      <c r="I229" s="30"/>
      <c r="J229" s="30"/>
      <c r="K229" s="30"/>
      <c r="L229" s="30"/>
      <c r="M229" s="30"/>
    </row>
    <row r="230" spans="8:13" x14ac:dyDescent="0.25">
      <c r="H230" s="31"/>
      <c r="I230" s="30"/>
      <c r="J230" s="30"/>
      <c r="K230" s="30"/>
      <c r="L230" s="30"/>
      <c r="M230" s="30"/>
    </row>
    <row r="231" spans="8:13" x14ac:dyDescent="0.25">
      <c r="H231" s="31"/>
      <c r="I231" s="30"/>
      <c r="J231" s="30"/>
      <c r="K231" s="30"/>
      <c r="L231" s="30"/>
      <c r="M231" s="30"/>
    </row>
    <row r="232" spans="8:13" x14ac:dyDescent="0.25">
      <c r="H232" s="31"/>
      <c r="I232" s="30"/>
      <c r="J232" s="30"/>
      <c r="K232" s="30"/>
      <c r="L232" s="30"/>
      <c r="M232" s="30"/>
    </row>
    <row r="233" spans="8:13" x14ac:dyDescent="0.25">
      <c r="H233" s="31"/>
      <c r="I233" s="30"/>
      <c r="J233" s="30"/>
      <c r="K233" s="30"/>
      <c r="L233" s="30"/>
      <c r="M233" s="30"/>
    </row>
    <row r="234" spans="8:13" x14ac:dyDescent="0.25">
      <c r="H234" s="31"/>
      <c r="I234" s="30"/>
      <c r="J234" s="30"/>
      <c r="K234" s="30"/>
      <c r="L234" s="30"/>
      <c r="M234" s="30"/>
    </row>
    <row r="235" spans="8:13" x14ac:dyDescent="0.25">
      <c r="H235" s="31"/>
      <c r="I235" s="30"/>
      <c r="J235" s="30"/>
      <c r="K235" s="30"/>
      <c r="L235" s="30"/>
      <c r="M235" s="30"/>
    </row>
    <row r="236" spans="8:13" x14ac:dyDescent="0.25">
      <c r="H236" s="31"/>
      <c r="I236" s="30"/>
      <c r="J236" s="30"/>
      <c r="K236" s="30"/>
      <c r="L236" s="30"/>
      <c r="M236" s="30"/>
    </row>
    <row r="237" spans="8:13" x14ac:dyDescent="0.25">
      <c r="H237" s="31"/>
      <c r="I237" s="30"/>
      <c r="J237" s="30"/>
      <c r="K237" s="30"/>
      <c r="L237" s="30"/>
      <c r="M237" s="30"/>
    </row>
    <row r="238" spans="8:13" x14ac:dyDescent="0.25">
      <c r="H238" s="31"/>
      <c r="I238" s="30"/>
      <c r="J238" s="30"/>
      <c r="K238" s="30"/>
      <c r="L238" s="30"/>
      <c r="M238" s="30"/>
    </row>
    <row r="239" spans="8:13" x14ac:dyDescent="0.25">
      <c r="H239" s="31"/>
      <c r="I239" s="30"/>
      <c r="J239" s="30"/>
      <c r="K239" s="30"/>
      <c r="L239" s="30"/>
      <c r="M239" s="30"/>
    </row>
    <row r="240" spans="8:13" x14ac:dyDescent="0.25">
      <c r="H240" s="31"/>
      <c r="I240" s="30"/>
      <c r="J240" s="30"/>
      <c r="K240" s="30"/>
      <c r="L240" s="30"/>
      <c r="M240" s="30"/>
    </row>
    <row r="241" spans="8:13" x14ac:dyDescent="0.25">
      <c r="H241" s="31"/>
      <c r="I241" s="30"/>
      <c r="J241" s="30"/>
      <c r="K241" s="30"/>
      <c r="L241" s="30"/>
      <c r="M241" s="30"/>
    </row>
    <row r="242" spans="8:13" x14ac:dyDescent="0.25">
      <c r="H242" s="31"/>
      <c r="I242" s="30"/>
      <c r="J242" s="30"/>
      <c r="K242" s="30"/>
      <c r="L242" s="30"/>
      <c r="M242" s="30"/>
    </row>
    <row r="243" spans="8:13" x14ac:dyDescent="0.25">
      <c r="H243" s="31"/>
      <c r="I243" s="30"/>
      <c r="J243" s="30"/>
      <c r="K243" s="30"/>
      <c r="L243" s="30"/>
      <c r="M243" s="30"/>
    </row>
    <row r="244" spans="8:13" x14ac:dyDescent="0.25">
      <c r="H244" s="31"/>
      <c r="I244" s="30"/>
      <c r="J244" s="30"/>
      <c r="K244" s="30"/>
      <c r="L244" s="30"/>
      <c r="M244" s="30"/>
    </row>
    <row r="245" spans="8:13" x14ac:dyDescent="0.25">
      <c r="H245" s="31"/>
      <c r="I245" s="30"/>
      <c r="J245" s="30"/>
      <c r="K245" s="30"/>
      <c r="L245" s="30"/>
      <c r="M245" s="30"/>
    </row>
    <row r="246" spans="8:13" x14ac:dyDescent="0.25">
      <c r="H246" s="31"/>
      <c r="I246" s="30"/>
      <c r="J246" s="30"/>
      <c r="K246" s="30"/>
      <c r="L246" s="30"/>
      <c r="M246" s="30"/>
    </row>
    <row r="247" spans="8:13" x14ac:dyDescent="0.25">
      <c r="H247" s="31"/>
      <c r="I247" s="30"/>
      <c r="J247" s="30"/>
      <c r="K247" s="30"/>
      <c r="L247" s="30"/>
      <c r="M247" s="30"/>
    </row>
    <row r="248" spans="8:13" x14ac:dyDescent="0.25">
      <c r="H248" s="31"/>
      <c r="I248" s="30"/>
      <c r="J248" s="30"/>
      <c r="K248" s="30"/>
      <c r="L248" s="30"/>
      <c r="M248" s="30"/>
    </row>
    <row r="249" spans="8:13" x14ac:dyDescent="0.25">
      <c r="H249" s="31"/>
      <c r="I249" s="30"/>
      <c r="J249" s="30"/>
      <c r="K249" s="30"/>
      <c r="L249" s="30"/>
      <c r="M249" s="30"/>
    </row>
    <row r="250" spans="8:13" x14ac:dyDescent="0.25">
      <c r="H250" s="31"/>
      <c r="I250" s="30"/>
      <c r="J250" s="30"/>
      <c r="K250" s="30"/>
      <c r="L250" s="30"/>
      <c r="M250" s="30"/>
    </row>
    <row r="251" spans="8:13" x14ac:dyDescent="0.25">
      <c r="H251" s="31"/>
      <c r="I251" s="30"/>
      <c r="J251" s="30"/>
      <c r="K251" s="30"/>
      <c r="L251" s="30"/>
      <c r="M251" s="30"/>
    </row>
    <row r="252" spans="8:13" x14ac:dyDescent="0.25">
      <c r="H252" s="31"/>
      <c r="I252" s="30"/>
      <c r="J252" s="30"/>
      <c r="K252" s="30"/>
      <c r="L252" s="30"/>
      <c r="M252" s="30"/>
    </row>
    <row r="253" spans="8:13" x14ac:dyDescent="0.25">
      <c r="H253" s="31"/>
      <c r="I253" s="30"/>
      <c r="J253" s="30"/>
      <c r="K253" s="30"/>
      <c r="L253" s="30"/>
      <c r="M253" s="30"/>
    </row>
    <row r="254" spans="8:13" x14ac:dyDescent="0.25">
      <c r="H254" s="31"/>
      <c r="I254" s="30"/>
      <c r="J254" s="30"/>
      <c r="K254" s="30"/>
      <c r="L254" s="30"/>
      <c r="M254" s="30"/>
    </row>
    <row r="255" spans="8:13" x14ac:dyDescent="0.25">
      <c r="H255" s="31"/>
      <c r="I255" s="30"/>
      <c r="J255" s="30"/>
      <c r="K255" s="30"/>
      <c r="L255" s="30"/>
      <c r="M255" s="30"/>
    </row>
    <row r="256" spans="8:13" x14ac:dyDescent="0.25">
      <c r="H256" s="31"/>
      <c r="I256" s="30"/>
      <c r="J256" s="30"/>
      <c r="K256" s="30"/>
      <c r="L256" s="30"/>
      <c r="M256" s="30"/>
    </row>
    <row r="257" spans="8:13" x14ac:dyDescent="0.25">
      <c r="H257" s="31"/>
      <c r="I257" s="30"/>
      <c r="J257" s="30"/>
      <c r="K257" s="30"/>
      <c r="L257" s="30"/>
      <c r="M257" s="30"/>
    </row>
    <row r="258" spans="8:13" x14ac:dyDescent="0.25">
      <c r="H258" s="31"/>
      <c r="I258" s="30"/>
      <c r="J258" s="30"/>
      <c r="K258" s="30"/>
      <c r="L258" s="30"/>
      <c r="M258" s="30"/>
    </row>
    <row r="259" spans="8:13" x14ac:dyDescent="0.25">
      <c r="H259" s="31"/>
      <c r="I259" s="30"/>
      <c r="J259" s="30"/>
      <c r="K259" s="30"/>
      <c r="L259" s="30"/>
      <c r="M259" s="30"/>
    </row>
    <row r="260" spans="8:13" x14ac:dyDescent="0.25">
      <c r="H260" s="31"/>
      <c r="I260" s="30"/>
      <c r="J260" s="30"/>
      <c r="K260" s="30"/>
      <c r="L260" s="30"/>
      <c r="M260" s="30"/>
    </row>
    <row r="261" spans="8:13" x14ac:dyDescent="0.25">
      <c r="H261" s="31"/>
      <c r="I261" s="30"/>
      <c r="J261" s="30"/>
      <c r="K261" s="30"/>
      <c r="L261" s="30"/>
      <c r="M261" s="30"/>
    </row>
    <row r="262" spans="8:13" x14ac:dyDescent="0.25">
      <c r="H262" s="31"/>
      <c r="I262" s="30"/>
      <c r="J262" s="30"/>
      <c r="K262" s="30"/>
      <c r="L262" s="30"/>
      <c r="M262" s="30"/>
    </row>
    <row r="263" spans="8:13" x14ac:dyDescent="0.25">
      <c r="H263" s="31"/>
      <c r="I263" s="30"/>
      <c r="J263" s="30"/>
      <c r="K263" s="30"/>
      <c r="L263" s="30"/>
      <c r="M263" s="30"/>
    </row>
    <row r="264" spans="8:13" x14ac:dyDescent="0.25">
      <c r="H264" s="31"/>
      <c r="I264" s="30"/>
      <c r="J264" s="30"/>
      <c r="K264" s="30"/>
      <c r="L264" s="30"/>
      <c r="M264" s="30"/>
    </row>
    <row r="265" spans="8:13" x14ac:dyDescent="0.25">
      <c r="H265" s="31"/>
      <c r="I265" s="30"/>
      <c r="J265" s="30"/>
      <c r="K265" s="30"/>
      <c r="L265" s="30"/>
      <c r="M265" s="30"/>
    </row>
    <row r="266" spans="8:13" x14ac:dyDescent="0.25">
      <c r="H266" s="31"/>
      <c r="I266" s="30"/>
      <c r="J266" s="30"/>
      <c r="K266" s="30"/>
      <c r="L266" s="30"/>
      <c r="M266" s="30"/>
    </row>
    <row r="267" spans="8:13" x14ac:dyDescent="0.25">
      <c r="H267" s="31"/>
      <c r="I267" s="30"/>
      <c r="J267" s="30"/>
      <c r="K267" s="30"/>
      <c r="L267" s="30"/>
      <c r="M267" s="30"/>
    </row>
    <row r="268" spans="8:13" x14ac:dyDescent="0.25">
      <c r="H268" s="31"/>
      <c r="I268" s="30"/>
      <c r="J268" s="30"/>
      <c r="K268" s="30"/>
      <c r="L268" s="30"/>
      <c r="M268" s="30"/>
    </row>
    <row r="269" spans="8:13" x14ac:dyDescent="0.25">
      <c r="H269" s="31"/>
      <c r="I269" s="30"/>
      <c r="J269" s="30"/>
      <c r="K269" s="30"/>
      <c r="L269" s="30"/>
      <c r="M269" s="30"/>
    </row>
    <row r="270" spans="8:13" x14ac:dyDescent="0.25">
      <c r="H270" s="31"/>
      <c r="I270" s="30"/>
      <c r="J270" s="30"/>
      <c r="K270" s="30"/>
      <c r="L270" s="30"/>
      <c r="M270" s="30"/>
    </row>
    <row r="271" spans="8:13" x14ac:dyDescent="0.25">
      <c r="H271" s="31"/>
      <c r="I271" s="30"/>
      <c r="J271" s="30"/>
      <c r="K271" s="30"/>
      <c r="L271" s="30"/>
      <c r="M271" s="30"/>
    </row>
    <row r="272" spans="8:13" x14ac:dyDescent="0.25">
      <c r="H272" s="31"/>
      <c r="I272" s="30"/>
      <c r="J272" s="30"/>
      <c r="K272" s="30"/>
      <c r="L272" s="30"/>
      <c r="M272" s="30"/>
    </row>
    <row r="273" spans="8:13" x14ac:dyDescent="0.25">
      <c r="H273" s="31"/>
      <c r="I273" s="30"/>
      <c r="J273" s="30"/>
      <c r="K273" s="30"/>
      <c r="L273" s="30"/>
      <c r="M273" s="30"/>
    </row>
    <row r="274" spans="8:13" x14ac:dyDescent="0.25">
      <c r="H274" s="31"/>
      <c r="I274" s="30"/>
      <c r="J274" s="30"/>
      <c r="K274" s="30"/>
      <c r="L274" s="30"/>
      <c r="M274" s="30"/>
    </row>
    <row r="275" spans="8:13" x14ac:dyDescent="0.25">
      <c r="H275" s="31"/>
      <c r="I275" s="30"/>
      <c r="J275" s="30"/>
      <c r="K275" s="30"/>
      <c r="L275" s="30"/>
      <c r="M275" s="30"/>
    </row>
    <row r="276" spans="8:13" x14ac:dyDescent="0.25">
      <c r="H276" s="31"/>
      <c r="I276" s="30"/>
      <c r="J276" s="30"/>
      <c r="K276" s="30"/>
      <c r="L276" s="30"/>
      <c r="M276" s="30"/>
    </row>
    <row r="277" spans="8:13" x14ac:dyDescent="0.25">
      <c r="H277" s="31"/>
      <c r="I277" s="30"/>
      <c r="J277" s="30"/>
      <c r="K277" s="30"/>
      <c r="L277" s="30"/>
      <c r="M277" s="30"/>
    </row>
    <row r="278" spans="8:13" x14ac:dyDescent="0.25">
      <c r="H278" s="31"/>
      <c r="I278" s="30"/>
      <c r="J278" s="30"/>
      <c r="K278" s="30"/>
      <c r="L278" s="30"/>
      <c r="M278" s="30"/>
    </row>
    <row r="279" spans="8:13" x14ac:dyDescent="0.25">
      <c r="H279" s="31"/>
      <c r="I279" s="30"/>
      <c r="J279" s="30"/>
      <c r="K279" s="30"/>
      <c r="L279" s="30"/>
      <c r="M279" s="30"/>
    </row>
    <row r="280" spans="8:13" x14ac:dyDescent="0.25">
      <c r="H280" s="31"/>
      <c r="I280" s="30"/>
      <c r="J280" s="30"/>
      <c r="K280" s="30"/>
      <c r="L280" s="30"/>
      <c r="M280" s="30"/>
    </row>
    <row r="281" spans="8:13" x14ac:dyDescent="0.25">
      <c r="H281" s="31"/>
      <c r="I281" s="30"/>
      <c r="J281" s="30"/>
      <c r="K281" s="30"/>
      <c r="L281" s="30"/>
      <c r="M281" s="30"/>
    </row>
    <row r="282" spans="8:13" x14ac:dyDescent="0.25">
      <c r="H282" s="31"/>
      <c r="I282" s="30"/>
      <c r="J282" s="30"/>
      <c r="K282" s="30"/>
      <c r="L282" s="30"/>
      <c r="M282" s="30"/>
    </row>
    <row r="283" spans="8:13" x14ac:dyDescent="0.25">
      <c r="H283" s="31"/>
      <c r="I283" s="30"/>
      <c r="J283" s="30"/>
      <c r="K283" s="30"/>
      <c r="L283" s="30"/>
      <c r="M283" s="30"/>
    </row>
    <row r="284" spans="8:13" x14ac:dyDescent="0.25">
      <c r="H284" s="31"/>
      <c r="I284" s="30"/>
      <c r="J284" s="30"/>
      <c r="K284" s="30"/>
      <c r="L284" s="30"/>
      <c r="M284" s="30"/>
    </row>
    <row r="285" spans="8:13" x14ac:dyDescent="0.25">
      <c r="H285" s="31"/>
      <c r="I285" s="30"/>
      <c r="J285" s="30"/>
      <c r="K285" s="30"/>
      <c r="L285" s="30"/>
      <c r="M285" s="30"/>
    </row>
    <row r="286" spans="8:13" x14ac:dyDescent="0.25">
      <c r="H286" s="31"/>
      <c r="I286" s="30"/>
      <c r="J286" s="30"/>
      <c r="K286" s="30"/>
      <c r="L286" s="30"/>
      <c r="M286" s="30"/>
    </row>
    <row r="287" spans="8:13" x14ac:dyDescent="0.25">
      <c r="H287" s="31"/>
      <c r="I287" s="30"/>
      <c r="J287" s="30"/>
      <c r="K287" s="30"/>
      <c r="L287" s="30"/>
      <c r="M287" s="30"/>
    </row>
    <row r="288" spans="8:13" x14ac:dyDescent="0.25">
      <c r="H288" s="31"/>
      <c r="I288" s="30"/>
      <c r="J288" s="30"/>
      <c r="K288" s="30"/>
      <c r="L288" s="30"/>
      <c r="M288" s="30"/>
    </row>
    <row r="289" spans="8:13" x14ac:dyDescent="0.25">
      <c r="H289" s="31"/>
      <c r="I289" s="30"/>
      <c r="J289" s="30"/>
      <c r="K289" s="30"/>
      <c r="L289" s="30"/>
      <c r="M289" s="30"/>
    </row>
    <row r="290" spans="8:13" x14ac:dyDescent="0.25">
      <c r="H290" s="31"/>
      <c r="I290" s="30"/>
      <c r="J290" s="30"/>
      <c r="K290" s="30"/>
      <c r="L290" s="30"/>
      <c r="M290" s="30"/>
    </row>
    <row r="291" spans="8:13" x14ac:dyDescent="0.25">
      <c r="H291" s="31"/>
      <c r="I291" s="30"/>
      <c r="J291" s="30"/>
      <c r="K291" s="30"/>
      <c r="L291" s="30"/>
      <c r="M291" s="30"/>
    </row>
    <row r="292" spans="8:13" x14ac:dyDescent="0.25">
      <c r="H292" s="31"/>
      <c r="I292" s="30"/>
      <c r="J292" s="30"/>
      <c r="K292" s="30"/>
      <c r="L292" s="30"/>
      <c r="M292" s="30"/>
    </row>
    <row r="293" spans="8:13" x14ac:dyDescent="0.25">
      <c r="H293" s="31"/>
      <c r="I293" s="30"/>
      <c r="J293" s="30"/>
      <c r="K293" s="30"/>
      <c r="L293" s="30"/>
      <c r="M293" s="30"/>
    </row>
    <row r="294" spans="8:13" x14ac:dyDescent="0.25">
      <c r="H294" s="31"/>
      <c r="I294" s="30"/>
      <c r="J294" s="30"/>
      <c r="K294" s="30"/>
      <c r="L294" s="30"/>
      <c r="M294" s="30"/>
    </row>
    <row r="295" spans="8:13" x14ac:dyDescent="0.25">
      <c r="H295" s="31"/>
      <c r="I295" s="30"/>
      <c r="J295" s="30"/>
      <c r="K295" s="30"/>
      <c r="L295" s="30"/>
      <c r="M295" s="30"/>
    </row>
    <row r="296" spans="8:13" x14ac:dyDescent="0.25">
      <c r="H296" s="31"/>
      <c r="I296" s="30"/>
      <c r="J296" s="30"/>
      <c r="K296" s="30"/>
      <c r="L296" s="30"/>
      <c r="M296" s="30"/>
    </row>
    <row r="297" spans="8:13" x14ac:dyDescent="0.25">
      <c r="H297" s="31"/>
      <c r="I297" s="30"/>
      <c r="J297" s="30"/>
      <c r="K297" s="30"/>
      <c r="L297" s="30"/>
      <c r="M297" s="30"/>
    </row>
    <row r="298" spans="8:13" x14ac:dyDescent="0.25">
      <c r="H298" s="31"/>
      <c r="I298" s="30"/>
      <c r="J298" s="30"/>
      <c r="K298" s="30"/>
      <c r="L298" s="30"/>
      <c r="M298" s="30"/>
    </row>
    <row r="299" spans="8:13" x14ac:dyDescent="0.25">
      <c r="H299" s="31"/>
      <c r="I299" s="30"/>
      <c r="J299" s="30"/>
      <c r="K299" s="30"/>
      <c r="L299" s="30"/>
      <c r="M299" s="30"/>
    </row>
    <row r="300" spans="8:13" x14ac:dyDescent="0.25">
      <c r="H300" s="31"/>
      <c r="I300" s="30"/>
      <c r="J300" s="30"/>
      <c r="K300" s="30"/>
      <c r="L300" s="30"/>
      <c r="M300" s="30"/>
    </row>
    <row r="301" spans="8:13" x14ac:dyDescent="0.25">
      <c r="H301" s="31"/>
      <c r="I301" s="30"/>
      <c r="J301" s="30"/>
      <c r="K301" s="30"/>
      <c r="L301" s="30"/>
      <c r="M301" s="30"/>
    </row>
    <row r="302" spans="8:13" x14ac:dyDescent="0.25">
      <c r="H302" s="31"/>
      <c r="I302" s="30"/>
      <c r="J302" s="30"/>
      <c r="K302" s="30"/>
      <c r="L302" s="30"/>
      <c r="M302" s="30"/>
    </row>
    <row r="303" spans="8:13" x14ac:dyDescent="0.25">
      <c r="H303" s="31"/>
      <c r="I303" s="30"/>
      <c r="J303" s="30"/>
      <c r="K303" s="30"/>
      <c r="L303" s="30"/>
      <c r="M303" s="30"/>
    </row>
    <row r="304" spans="8:13" x14ac:dyDescent="0.25">
      <c r="H304" s="31"/>
      <c r="I304" s="30"/>
      <c r="J304" s="30"/>
      <c r="K304" s="30"/>
      <c r="L304" s="30"/>
      <c r="M304" s="30"/>
    </row>
    <row r="305" spans="8:13" x14ac:dyDescent="0.25">
      <c r="H305" s="31"/>
      <c r="I305" s="30"/>
      <c r="J305" s="30"/>
      <c r="K305" s="30"/>
      <c r="L305" s="30"/>
      <c r="M305" s="30"/>
    </row>
    <row r="306" spans="8:13" x14ac:dyDescent="0.25">
      <c r="H306" s="31"/>
      <c r="I306" s="30"/>
      <c r="J306" s="30"/>
      <c r="K306" s="30"/>
      <c r="L306" s="30"/>
      <c r="M306" s="30"/>
    </row>
    <row r="307" spans="8:13" x14ac:dyDescent="0.25">
      <c r="H307" s="31"/>
      <c r="I307" s="30"/>
      <c r="J307" s="30"/>
      <c r="K307" s="30"/>
      <c r="L307" s="30"/>
      <c r="M307" s="30"/>
    </row>
    <row r="308" spans="8:13" x14ac:dyDescent="0.25">
      <c r="H308" s="31"/>
      <c r="I308" s="30"/>
      <c r="J308" s="30"/>
      <c r="K308" s="30"/>
      <c r="L308" s="30"/>
      <c r="M308" s="30"/>
    </row>
    <row r="309" spans="8:13" x14ac:dyDescent="0.25">
      <c r="H309" s="31"/>
      <c r="I309" s="30"/>
      <c r="J309" s="30"/>
      <c r="K309" s="30"/>
      <c r="L309" s="30"/>
      <c r="M309" s="30"/>
    </row>
    <row r="310" spans="8:13" x14ac:dyDescent="0.25">
      <c r="H310" s="31"/>
      <c r="I310" s="30"/>
      <c r="J310" s="30"/>
      <c r="K310" s="30"/>
      <c r="L310" s="30"/>
      <c r="M310" s="30"/>
    </row>
    <row r="311" spans="8:13" x14ac:dyDescent="0.25">
      <c r="H311" s="31"/>
      <c r="I311" s="30"/>
      <c r="J311" s="30"/>
      <c r="K311" s="30"/>
      <c r="L311" s="30"/>
      <c r="M311" s="30"/>
    </row>
    <row r="312" spans="8:13" x14ac:dyDescent="0.25">
      <c r="H312" s="31"/>
      <c r="I312" s="30"/>
      <c r="J312" s="30"/>
      <c r="K312" s="30"/>
      <c r="L312" s="30"/>
      <c r="M312" s="30"/>
    </row>
    <row r="313" spans="8:13" x14ac:dyDescent="0.25">
      <c r="H313" s="31"/>
      <c r="I313" s="30"/>
      <c r="J313" s="30"/>
      <c r="K313" s="30"/>
      <c r="L313" s="30"/>
      <c r="M313" s="30"/>
    </row>
    <row r="314" spans="8:13" x14ac:dyDescent="0.25">
      <c r="H314" s="31"/>
      <c r="I314" s="30"/>
      <c r="J314" s="30"/>
      <c r="K314" s="30"/>
      <c r="L314" s="30"/>
      <c r="M314" s="30"/>
    </row>
    <row r="315" spans="8:13" x14ac:dyDescent="0.25">
      <c r="H315" s="31"/>
      <c r="I315" s="30"/>
      <c r="J315" s="30"/>
      <c r="K315" s="30"/>
      <c r="L315" s="30"/>
      <c r="M315" s="30"/>
    </row>
    <row r="316" spans="8:13" x14ac:dyDescent="0.25">
      <c r="H316" s="31"/>
      <c r="I316" s="30"/>
      <c r="J316" s="30"/>
      <c r="K316" s="30"/>
      <c r="L316" s="30"/>
      <c r="M316" s="30"/>
    </row>
    <row r="317" spans="8:13" x14ac:dyDescent="0.25">
      <c r="H317" s="31"/>
      <c r="I317" s="30"/>
      <c r="J317" s="30"/>
      <c r="K317" s="30"/>
      <c r="L317" s="30"/>
      <c r="M317" s="30"/>
    </row>
    <row r="318" spans="8:13" x14ac:dyDescent="0.25">
      <c r="H318" s="31"/>
      <c r="I318" s="30"/>
      <c r="J318" s="30"/>
      <c r="K318" s="30"/>
      <c r="L318" s="30"/>
      <c r="M318" s="30"/>
    </row>
    <row r="319" spans="8:13" x14ac:dyDescent="0.25">
      <c r="H319" s="31"/>
      <c r="I319" s="30"/>
      <c r="J319" s="30"/>
      <c r="K319" s="30"/>
      <c r="L319" s="30"/>
      <c r="M319" s="30"/>
    </row>
    <row r="320" spans="8:13" x14ac:dyDescent="0.25">
      <c r="H320" s="31"/>
      <c r="I320" s="30"/>
      <c r="J320" s="30"/>
      <c r="K320" s="30"/>
      <c r="L320" s="30"/>
      <c r="M320" s="30"/>
    </row>
    <row r="321" spans="8:13" x14ac:dyDescent="0.25">
      <c r="H321" s="31"/>
      <c r="I321" s="30"/>
      <c r="J321" s="30"/>
      <c r="K321" s="30"/>
      <c r="L321" s="30"/>
      <c r="M321" s="30"/>
    </row>
    <row r="322" spans="8:13" x14ac:dyDescent="0.25">
      <c r="H322" s="31"/>
      <c r="I322" s="30"/>
      <c r="J322" s="30"/>
      <c r="K322" s="30"/>
      <c r="L322" s="30"/>
      <c r="M322" s="30"/>
    </row>
    <row r="323" spans="8:13" x14ac:dyDescent="0.25">
      <c r="H323" s="31"/>
      <c r="I323" s="30"/>
      <c r="J323" s="30"/>
      <c r="K323" s="30"/>
      <c r="L323" s="30"/>
      <c r="M323" s="30"/>
    </row>
    <row r="324" spans="8:13" x14ac:dyDescent="0.25">
      <c r="H324" s="31"/>
      <c r="I324" s="30"/>
      <c r="J324" s="30"/>
      <c r="K324" s="30"/>
      <c r="L324" s="30"/>
      <c r="M324" s="30"/>
    </row>
    <row r="325" spans="8:13" x14ac:dyDescent="0.25">
      <c r="H325" s="31"/>
      <c r="I325" s="30"/>
      <c r="J325" s="30"/>
      <c r="K325" s="30"/>
      <c r="L325" s="30"/>
      <c r="M325" s="30"/>
    </row>
    <row r="326" spans="8:13" x14ac:dyDescent="0.25">
      <c r="H326" s="31"/>
      <c r="I326" s="30"/>
      <c r="J326" s="30"/>
      <c r="K326" s="30"/>
      <c r="L326" s="30"/>
      <c r="M326" s="30"/>
    </row>
    <row r="327" spans="8:13" x14ac:dyDescent="0.25">
      <c r="H327" s="31"/>
      <c r="I327" s="30"/>
      <c r="J327" s="30"/>
      <c r="K327" s="30"/>
      <c r="L327" s="30"/>
      <c r="M327" s="30"/>
    </row>
    <row r="328" spans="8:13" x14ac:dyDescent="0.25">
      <c r="H328" s="31"/>
      <c r="I328" s="30"/>
      <c r="J328" s="30"/>
      <c r="K328" s="30"/>
      <c r="L328" s="30"/>
      <c r="M328" s="30"/>
    </row>
    <row r="329" spans="8:13" x14ac:dyDescent="0.25">
      <c r="H329" s="31"/>
      <c r="I329" s="30"/>
      <c r="J329" s="30"/>
      <c r="K329" s="30"/>
      <c r="L329" s="30"/>
      <c r="M329" s="30"/>
    </row>
    <row r="330" spans="8:13" x14ac:dyDescent="0.25">
      <c r="H330" s="31"/>
      <c r="I330" s="30"/>
      <c r="J330" s="30"/>
      <c r="K330" s="30"/>
      <c r="L330" s="30"/>
      <c r="M330" s="30"/>
    </row>
    <row r="331" spans="8:13" x14ac:dyDescent="0.25">
      <c r="H331" s="31"/>
      <c r="I331" s="30"/>
      <c r="J331" s="30"/>
      <c r="K331" s="30"/>
      <c r="L331" s="30"/>
      <c r="M331" s="30"/>
    </row>
    <row r="332" spans="8:13" x14ac:dyDescent="0.25">
      <c r="H332" s="31"/>
      <c r="I332" s="30"/>
      <c r="J332" s="30"/>
      <c r="K332" s="30"/>
      <c r="L332" s="30"/>
      <c r="M332" s="30"/>
    </row>
    <row r="333" spans="8:13" x14ac:dyDescent="0.25">
      <c r="H333" s="31"/>
      <c r="I333" s="30"/>
      <c r="J333" s="30"/>
      <c r="K333" s="30"/>
      <c r="L333" s="30"/>
      <c r="M333" s="30"/>
    </row>
    <row r="334" spans="8:13" x14ac:dyDescent="0.25">
      <c r="H334" s="31"/>
      <c r="I334" s="30"/>
      <c r="J334" s="30"/>
      <c r="K334" s="30"/>
      <c r="L334" s="30"/>
      <c r="M334" s="30"/>
    </row>
    <row r="335" spans="8:13" x14ac:dyDescent="0.25">
      <c r="H335" s="31"/>
      <c r="I335" s="30"/>
      <c r="J335" s="30"/>
      <c r="K335" s="30"/>
      <c r="L335" s="30"/>
      <c r="M335" s="30"/>
    </row>
    <row r="336" spans="8:13" x14ac:dyDescent="0.25">
      <c r="H336" s="31"/>
      <c r="I336" s="30"/>
      <c r="J336" s="30"/>
      <c r="K336" s="30"/>
      <c r="L336" s="30"/>
      <c r="M336" s="30"/>
    </row>
    <row r="337" spans="8:13" x14ac:dyDescent="0.25">
      <c r="H337" s="31"/>
      <c r="I337" s="30"/>
      <c r="J337" s="30"/>
      <c r="K337" s="30"/>
      <c r="L337" s="30"/>
      <c r="M337" s="30"/>
    </row>
    <row r="338" spans="8:13" x14ac:dyDescent="0.25">
      <c r="H338" s="31"/>
      <c r="I338" s="30"/>
      <c r="J338" s="30"/>
      <c r="K338" s="30"/>
      <c r="L338" s="30"/>
      <c r="M338" s="30"/>
    </row>
    <row r="339" spans="8:13" x14ac:dyDescent="0.25">
      <c r="H339" s="31"/>
      <c r="I339" s="30"/>
      <c r="J339" s="30"/>
      <c r="K339" s="30"/>
      <c r="L339" s="30"/>
      <c r="M339" s="30"/>
    </row>
    <row r="340" spans="8:13" x14ac:dyDescent="0.25">
      <c r="H340" s="31"/>
      <c r="I340" s="30"/>
      <c r="J340" s="30"/>
      <c r="K340" s="30"/>
      <c r="L340" s="30"/>
      <c r="M340" s="30"/>
    </row>
    <row r="341" spans="8:13" x14ac:dyDescent="0.25">
      <c r="H341" s="31"/>
      <c r="I341" s="30"/>
      <c r="J341" s="30"/>
      <c r="K341" s="30"/>
      <c r="L341" s="30"/>
      <c r="M341" s="30"/>
    </row>
    <row r="342" spans="8:13" x14ac:dyDescent="0.25">
      <c r="H342" s="31"/>
      <c r="I342" s="30"/>
      <c r="J342" s="30"/>
      <c r="K342" s="30"/>
      <c r="L342" s="30"/>
      <c r="M342" s="30"/>
    </row>
    <row r="343" spans="8:13" x14ac:dyDescent="0.25">
      <c r="H343" s="31"/>
      <c r="I343" s="30"/>
      <c r="J343" s="30"/>
      <c r="K343" s="30"/>
      <c r="L343" s="30"/>
      <c r="M343" s="30"/>
    </row>
    <row r="344" spans="8:13" x14ac:dyDescent="0.25">
      <c r="H344" s="31"/>
      <c r="I344" s="30"/>
      <c r="J344" s="30"/>
      <c r="K344" s="30"/>
      <c r="L344" s="30"/>
      <c r="M344" s="30"/>
    </row>
    <row r="345" spans="8:13" x14ac:dyDescent="0.25">
      <c r="H345" s="31"/>
      <c r="I345" s="30"/>
      <c r="J345" s="30"/>
      <c r="K345" s="30"/>
      <c r="L345" s="30"/>
      <c r="M345" s="30"/>
    </row>
    <row r="346" spans="8:13" x14ac:dyDescent="0.25">
      <c r="H346" s="31"/>
      <c r="I346" s="30"/>
      <c r="J346" s="30"/>
      <c r="K346" s="30"/>
      <c r="L346" s="30"/>
      <c r="M346" s="30"/>
    </row>
    <row r="347" spans="8:13" x14ac:dyDescent="0.25">
      <c r="H347" s="31"/>
      <c r="I347" s="30"/>
      <c r="J347" s="30"/>
      <c r="K347" s="30"/>
      <c r="L347" s="30"/>
      <c r="M347" s="30"/>
    </row>
    <row r="348" spans="8:13" x14ac:dyDescent="0.25">
      <c r="H348" s="31"/>
      <c r="I348" s="30"/>
      <c r="J348" s="30"/>
      <c r="K348" s="30"/>
      <c r="L348" s="30"/>
      <c r="M348" s="30"/>
    </row>
    <row r="349" spans="8:13" x14ac:dyDescent="0.25">
      <c r="H349" s="31"/>
      <c r="I349" s="30"/>
      <c r="J349" s="30"/>
      <c r="K349" s="30"/>
      <c r="L349" s="30"/>
      <c r="M349" s="30"/>
    </row>
    <row r="350" spans="8:13" x14ac:dyDescent="0.25">
      <c r="H350" s="31"/>
      <c r="I350" s="30"/>
      <c r="J350" s="30"/>
      <c r="K350" s="30"/>
      <c r="L350" s="30"/>
      <c r="M350" s="30"/>
    </row>
    <row r="351" spans="8:13" x14ac:dyDescent="0.25">
      <c r="H351" s="31"/>
      <c r="I351" s="30"/>
      <c r="J351" s="30"/>
      <c r="K351" s="30"/>
      <c r="L351" s="30"/>
      <c r="M351" s="30"/>
    </row>
    <row r="352" spans="8:13" x14ac:dyDescent="0.25">
      <c r="H352" s="31"/>
      <c r="I352" s="30"/>
      <c r="J352" s="30"/>
      <c r="K352" s="30"/>
      <c r="L352" s="30"/>
      <c r="M352" s="30"/>
    </row>
    <row r="353" spans="8:13" x14ac:dyDescent="0.25">
      <c r="H353" s="31"/>
      <c r="I353" s="30"/>
      <c r="J353" s="30"/>
      <c r="K353" s="30"/>
      <c r="L353" s="30"/>
      <c r="M353" s="30"/>
    </row>
    <row r="354" spans="8:13" x14ac:dyDescent="0.25">
      <c r="H354" s="31"/>
      <c r="I354" s="30"/>
      <c r="J354" s="30"/>
      <c r="K354" s="30"/>
      <c r="L354" s="30"/>
      <c r="M354" s="30"/>
    </row>
    <row r="355" spans="8:13" x14ac:dyDescent="0.25">
      <c r="H355" s="31"/>
      <c r="I355" s="30"/>
      <c r="J355" s="30"/>
      <c r="K355" s="30"/>
      <c r="L355" s="30"/>
      <c r="M355" s="30"/>
    </row>
    <row r="356" spans="8:13" x14ac:dyDescent="0.25">
      <c r="H356" s="31"/>
      <c r="I356" s="30"/>
      <c r="J356" s="30"/>
      <c r="K356" s="30"/>
      <c r="L356" s="30"/>
      <c r="M356" s="30"/>
    </row>
    <row r="357" spans="8:13" x14ac:dyDescent="0.25">
      <c r="H357" s="31"/>
      <c r="I357" s="30"/>
      <c r="J357" s="30"/>
      <c r="K357" s="30"/>
      <c r="L357" s="30"/>
      <c r="M357" s="30"/>
    </row>
    <row r="358" spans="8:13" x14ac:dyDescent="0.25">
      <c r="H358" s="31"/>
      <c r="I358" s="30"/>
      <c r="J358" s="30"/>
      <c r="K358" s="30"/>
      <c r="L358" s="30"/>
      <c r="M358" s="30"/>
    </row>
    <row r="359" spans="8:13" x14ac:dyDescent="0.25">
      <c r="H359" s="31"/>
      <c r="I359" s="30"/>
      <c r="J359" s="30"/>
      <c r="K359" s="30"/>
      <c r="L359" s="30"/>
      <c r="M359" s="30"/>
    </row>
    <row r="360" spans="8:13" x14ac:dyDescent="0.25">
      <c r="H360" s="31"/>
      <c r="I360" s="30"/>
      <c r="J360" s="30"/>
      <c r="K360" s="30"/>
      <c r="L360" s="30"/>
      <c r="M360" s="30"/>
    </row>
    <row r="361" spans="8:13" x14ac:dyDescent="0.25">
      <c r="H361" s="31"/>
      <c r="I361" s="30"/>
      <c r="J361" s="30"/>
      <c r="K361" s="30"/>
      <c r="L361" s="30"/>
      <c r="M361" s="30"/>
    </row>
    <row r="362" spans="8:13" x14ac:dyDescent="0.25">
      <c r="H362" s="31"/>
      <c r="I362" s="30"/>
      <c r="J362" s="30"/>
      <c r="K362" s="30"/>
      <c r="L362" s="30"/>
      <c r="M362" s="30"/>
    </row>
    <row r="363" spans="8:13" x14ac:dyDescent="0.25">
      <c r="H363" s="31"/>
      <c r="I363" s="30"/>
      <c r="J363" s="30"/>
      <c r="K363" s="30"/>
      <c r="L363" s="30"/>
      <c r="M363" s="30"/>
    </row>
    <row r="364" spans="8:13" x14ac:dyDescent="0.25">
      <c r="H364" s="31"/>
      <c r="I364" s="30"/>
      <c r="J364" s="30"/>
      <c r="K364" s="30"/>
      <c r="L364" s="30"/>
      <c r="M364" s="30"/>
    </row>
    <row r="365" spans="8:13" x14ac:dyDescent="0.25">
      <c r="H365" s="31"/>
      <c r="I365" s="30"/>
      <c r="J365" s="30"/>
      <c r="K365" s="30"/>
      <c r="L365" s="30"/>
      <c r="M365" s="30"/>
    </row>
    <row r="366" spans="8:13" x14ac:dyDescent="0.25">
      <c r="H366" s="31"/>
      <c r="I366" s="30"/>
      <c r="J366" s="30"/>
      <c r="K366" s="30"/>
      <c r="L366" s="30"/>
      <c r="M366" s="30"/>
    </row>
    <row r="367" spans="8:13" x14ac:dyDescent="0.25">
      <c r="H367" s="31"/>
      <c r="I367" s="30"/>
      <c r="J367" s="30"/>
      <c r="K367" s="30"/>
      <c r="L367" s="30"/>
      <c r="M367" s="30"/>
    </row>
    <row r="368" spans="8:13" x14ac:dyDescent="0.25">
      <c r="H368" s="31"/>
      <c r="I368" s="30"/>
      <c r="J368" s="30"/>
      <c r="K368" s="30"/>
      <c r="L368" s="30"/>
      <c r="M368" s="30"/>
    </row>
    <row r="369" spans="8:13" x14ac:dyDescent="0.25">
      <c r="H369" s="31"/>
      <c r="I369" s="30"/>
      <c r="J369" s="30"/>
      <c r="K369" s="30"/>
      <c r="L369" s="30"/>
      <c r="M369" s="30"/>
    </row>
    <row r="370" spans="8:13" x14ac:dyDescent="0.25">
      <c r="H370" s="31"/>
      <c r="I370" s="30"/>
      <c r="J370" s="30"/>
      <c r="K370" s="30"/>
      <c r="L370" s="30"/>
      <c r="M370" s="30"/>
    </row>
    <row r="371" spans="8:13" x14ac:dyDescent="0.25">
      <c r="H371" s="31"/>
      <c r="I371" s="30"/>
      <c r="J371" s="30"/>
      <c r="K371" s="30"/>
      <c r="L371" s="30"/>
      <c r="M371" s="30"/>
    </row>
    <row r="372" spans="8:13" x14ac:dyDescent="0.25">
      <c r="H372" s="31"/>
      <c r="I372" s="30"/>
      <c r="J372" s="30"/>
      <c r="K372" s="30"/>
      <c r="L372" s="30"/>
      <c r="M372" s="30"/>
    </row>
    <row r="373" spans="8:13" x14ac:dyDescent="0.25">
      <c r="H373" s="31"/>
      <c r="I373" s="30"/>
      <c r="J373" s="30"/>
      <c r="K373" s="30"/>
      <c r="L373" s="30"/>
      <c r="M373" s="30"/>
    </row>
    <row r="374" spans="8:13" x14ac:dyDescent="0.25">
      <c r="H374" s="31"/>
      <c r="I374" s="30"/>
      <c r="J374" s="30"/>
      <c r="K374" s="30"/>
      <c r="L374" s="30"/>
      <c r="M374" s="30"/>
    </row>
    <row r="375" spans="8:13" x14ac:dyDescent="0.25">
      <c r="H375" s="31"/>
      <c r="I375" s="30"/>
      <c r="J375" s="30"/>
      <c r="K375" s="30"/>
      <c r="L375" s="30"/>
      <c r="M375" s="30"/>
    </row>
    <row r="376" spans="8:13" x14ac:dyDescent="0.25">
      <c r="H376" s="31"/>
      <c r="I376" s="30"/>
      <c r="J376" s="30"/>
      <c r="K376" s="30"/>
      <c r="L376" s="30"/>
      <c r="M376" s="30"/>
    </row>
    <row r="377" spans="8:13" x14ac:dyDescent="0.25">
      <c r="H377" s="31"/>
      <c r="I377" s="30"/>
      <c r="J377" s="30"/>
      <c r="K377" s="30"/>
      <c r="L377" s="30"/>
      <c r="M377" s="30"/>
    </row>
    <row r="378" spans="8:13" x14ac:dyDescent="0.25">
      <c r="H378" s="31"/>
      <c r="I378" s="30"/>
      <c r="J378" s="30"/>
      <c r="K378" s="30"/>
      <c r="L378" s="30"/>
      <c r="M378" s="30"/>
    </row>
    <row r="379" spans="8:13" x14ac:dyDescent="0.25">
      <c r="H379" s="31"/>
      <c r="I379" s="30"/>
      <c r="J379" s="30"/>
      <c r="K379" s="30"/>
      <c r="L379" s="30"/>
      <c r="M379" s="30"/>
    </row>
    <row r="380" spans="8:13" x14ac:dyDescent="0.25">
      <c r="H380" s="31"/>
      <c r="I380" s="30"/>
      <c r="J380" s="30"/>
      <c r="K380" s="30"/>
      <c r="L380" s="30"/>
      <c r="M380" s="30"/>
    </row>
    <row r="381" spans="8:13" x14ac:dyDescent="0.25">
      <c r="H381" s="31"/>
      <c r="I381" s="30"/>
      <c r="J381" s="30"/>
      <c r="K381" s="30"/>
      <c r="L381" s="30"/>
      <c r="M381" s="30"/>
    </row>
    <row r="382" spans="8:13" x14ac:dyDescent="0.25">
      <c r="H382" s="31"/>
      <c r="I382" s="30"/>
      <c r="J382" s="30"/>
      <c r="K382" s="30"/>
      <c r="L382" s="30"/>
      <c r="M382" s="30"/>
    </row>
    <row r="383" spans="8:13" x14ac:dyDescent="0.25">
      <c r="H383" s="31"/>
      <c r="I383" s="30"/>
      <c r="J383" s="30"/>
      <c r="K383" s="30"/>
      <c r="L383" s="30"/>
      <c r="M383" s="30"/>
    </row>
    <row r="384" spans="8:13" x14ac:dyDescent="0.25">
      <c r="H384" s="31"/>
      <c r="I384" s="30"/>
      <c r="J384" s="30"/>
      <c r="K384" s="30"/>
      <c r="L384" s="30"/>
      <c r="M384" s="30"/>
    </row>
    <row r="385" spans="8:13" x14ac:dyDescent="0.25">
      <c r="H385" s="31"/>
      <c r="I385" s="30"/>
      <c r="J385" s="30"/>
      <c r="K385" s="30"/>
      <c r="L385" s="30"/>
      <c r="M385" s="30"/>
    </row>
    <row r="386" spans="8:13" x14ac:dyDescent="0.25">
      <c r="H386" s="31"/>
      <c r="I386" s="30"/>
      <c r="J386" s="30"/>
      <c r="K386" s="30"/>
      <c r="L386" s="30"/>
      <c r="M386" s="30"/>
    </row>
    <row r="387" spans="8:13" x14ac:dyDescent="0.25">
      <c r="H387" s="31"/>
      <c r="I387" s="30"/>
      <c r="J387" s="30"/>
      <c r="K387" s="30"/>
      <c r="L387" s="30"/>
      <c r="M387" s="30"/>
    </row>
    <row r="388" spans="8:13" x14ac:dyDescent="0.25">
      <c r="H388" s="31"/>
      <c r="I388" s="30"/>
      <c r="J388" s="30"/>
      <c r="K388" s="30"/>
      <c r="L388" s="30"/>
      <c r="M388" s="30"/>
    </row>
    <row r="389" spans="8:13" x14ac:dyDescent="0.25">
      <c r="H389" s="31"/>
      <c r="I389" s="30"/>
      <c r="J389" s="30"/>
      <c r="K389" s="30"/>
      <c r="L389" s="30"/>
      <c r="M389" s="30"/>
    </row>
    <row r="390" spans="8:13" x14ac:dyDescent="0.25">
      <c r="H390" s="31"/>
      <c r="I390" s="30"/>
      <c r="J390" s="30"/>
      <c r="K390" s="30"/>
      <c r="L390" s="30"/>
      <c r="M390" s="30"/>
    </row>
    <row r="391" spans="8:13" x14ac:dyDescent="0.25">
      <c r="H391" s="31"/>
      <c r="I391" s="30"/>
      <c r="J391" s="30"/>
      <c r="K391" s="30"/>
      <c r="L391" s="30"/>
      <c r="M391" s="30"/>
    </row>
    <row r="392" spans="8:13" x14ac:dyDescent="0.25">
      <c r="H392" s="31"/>
      <c r="I392" s="30"/>
      <c r="J392" s="30"/>
      <c r="K392" s="30"/>
      <c r="L392" s="30"/>
      <c r="M392" s="30"/>
    </row>
    <row r="393" spans="8:13" x14ac:dyDescent="0.25">
      <c r="H393" s="31"/>
      <c r="I393" s="30"/>
      <c r="J393" s="30"/>
      <c r="K393" s="30"/>
      <c r="L393" s="30"/>
      <c r="M393" s="30"/>
    </row>
    <row r="394" spans="8:13" x14ac:dyDescent="0.25">
      <c r="H394" s="31"/>
      <c r="I394" s="30"/>
      <c r="J394" s="30"/>
      <c r="K394" s="30"/>
      <c r="L394" s="30"/>
      <c r="M394" s="30"/>
    </row>
    <row r="395" spans="8:13" x14ac:dyDescent="0.25">
      <c r="H395" s="31"/>
      <c r="I395" s="30"/>
      <c r="J395" s="30"/>
      <c r="K395" s="30"/>
      <c r="L395" s="30"/>
      <c r="M395" s="30"/>
    </row>
    <row r="396" spans="8:13" x14ac:dyDescent="0.25">
      <c r="H396" s="31"/>
      <c r="I396" s="30"/>
      <c r="J396" s="30"/>
      <c r="K396" s="30"/>
      <c r="L396" s="30"/>
      <c r="M396" s="30"/>
    </row>
    <row r="397" spans="8:13" x14ac:dyDescent="0.25">
      <c r="H397" s="31"/>
      <c r="I397" s="30"/>
      <c r="J397" s="30"/>
      <c r="K397" s="30"/>
      <c r="L397" s="30"/>
      <c r="M397" s="30"/>
    </row>
    <row r="398" spans="8:13" x14ac:dyDescent="0.25">
      <c r="H398" s="31"/>
      <c r="I398" s="30"/>
      <c r="J398" s="30"/>
      <c r="K398" s="30"/>
      <c r="L398" s="30"/>
      <c r="M398" s="30"/>
    </row>
    <row r="399" spans="8:13" x14ac:dyDescent="0.25">
      <c r="H399" s="31"/>
      <c r="I399" s="30"/>
      <c r="J399" s="30"/>
      <c r="K399" s="30"/>
      <c r="L399" s="30"/>
      <c r="M399" s="30"/>
    </row>
    <row r="400" spans="8:13" x14ac:dyDescent="0.25">
      <c r="H400" s="31"/>
      <c r="I400" s="30"/>
      <c r="J400" s="30"/>
      <c r="K400" s="30"/>
      <c r="L400" s="30"/>
      <c r="M400" s="30"/>
    </row>
    <row r="401" spans="8:13" x14ac:dyDescent="0.25">
      <c r="H401" s="31"/>
      <c r="I401" s="30"/>
      <c r="J401" s="30"/>
      <c r="K401" s="30"/>
      <c r="L401" s="30"/>
      <c r="M401" s="30"/>
    </row>
    <row r="402" spans="8:13" x14ac:dyDescent="0.25">
      <c r="H402" s="31"/>
      <c r="I402" s="30"/>
      <c r="J402" s="30"/>
      <c r="K402" s="30"/>
      <c r="L402" s="30"/>
      <c r="M402" s="30"/>
    </row>
    <row r="403" spans="8:13" x14ac:dyDescent="0.25">
      <c r="H403" s="31"/>
      <c r="I403" s="30"/>
      <c r="J403" s="30"/>
      <c r="K403" s="30"/>
      <c r="L403" s="30"/>
      <c r="M403" s="30"/>
    </row>
    <row r="404" spans="8:13" x14ac:dyDescent="0.25">
      <c r="H404" s="31"/>
      <c r="I404" s="30"/>
      <c r="J404" s="30"/>
      <c r="K404" s="30"/>
      <c r="L404" s="30"/>
      <c r="M404" s="30"/>
    </row>
    <row r="405" spans="8:13" x14ac:dyDescent="0.25">
      <c r="H405" s="31"/>
      <c r="I405" s="30"/>
      <c r="J405" s="30"/>
      <c r="K405" s="30"/>
      <c r="L405" s="30"/>
      <c r="M405" s="30"/>
    </row>
    <row r="406" spans="8:13" x14ac:dyDescent="0.25">
      <c r="H406" s="31"/>
      <c r="I406" s="30"/>
      <c r="J406" s="30"/>
      <c r="K406" s="30"/>
      <c r="L406" s="30"/>
      <c r="M406" s="30"/>
    </row>
    <row r="407" spans="8:13" x14ac:dyDescent="0.25">
      <c r="H407" s="31"/>
      <c r="I407" s="30"/>
      <c r="J407" s="30"/>
      <c r="K407" s="30"/>
      <c r="L407" s="30"/>
      <c r="M407" s="30"/>
    </row>
    <row r="408" spans="8:13" x14ac:dyDescent="0.25">
      <c r="H408" s="31"/>
      <c r="I408" s="30"/>
      <c r="J408" s="30"/>
      <c r="K408" s="30"/>
      <c r="L408" s="30"/>
      <c r="M408" s="30"/>
    </row>
    <row r="409" spans="8:13" x14ac:dyDescent="0.25">
      <c r="H409" s="31"/>
      <c r="I409" s="30"/>
      <c r="J409" s="30"/>
      <c r="K409" s="30"/>
      <c r="L409" s="30"/>
      <c r="M409" s="30"/>
    </row>
    <row r="410" spans="8:13" x14ac:dyDescent="0.25">
      <c r="H410" s="31"/>
      <c r="I410" s="30"/>
      <c r="J410" s="30"/>
      <c r="K410" s="30"/>
      <c r="L410" s="30"/>
      <c r="M410" s="30"/>
    </row>
    <row r="411" spans="8:13" x14ac:dyDescent="0.25">
      <c r="H411" s="31"/>
      <c r="I411" s="30"/>
      <c r="J411" s="30"/>
      <c r="K411" s="30"/>
      <c r="L411" s="30"/>
      <c r="M411" s="30"/>
    </row>
    <row r="412" spans="8:13" x14ac:dyDescent="0.25">
      <c r="H412" s="31"/>
      <c r="I412" s="30"/>
      <c r="J412" s="30"/>
      <c r="K412" s="30"/>
      <c r="L412" s="30"/>
      <c r="M412" s="30"/>
    </row>
    <row r="413" spans="8:13" x14ac:dyDescent="0.25">
      <c r="H413" s="31"/>
      <c r="I413" s="30"/>
      <c r="J413" s="30"/>
      <c r="K413" s="30"/>
      <c r="L413" s="30"/>
      <c r="M413" s="30"/>
    </row>
    <row r="414" spans="8:13" x14ac:dyDescent="0.25">
      <c r="H414" s="31"/>
      <c r="I414" s="30"/>
      <c r="J414" s="30"/>
      <c r="K414" s="30"/>
      <c r="L414" s="30"/>
      <c r="M414" s="30"/>
    </row>
    <row r="415" spans="8:13" x14ac:dyDescent="0.25">
      <c r="H415" s="31"/>
      <c r="I415" s="30"/>
      <c r="J415" s="30"/>
      <c r="K415" s="30"/>
      <c r="L415" s="30"/>
      <c r="M415" s="30"/>
    </row>
    <row r="416" spans="8:13" x14ac:dyDescent="0.25">
      <c r="H416" s="31"/>
      <c r="I416" s="30"/>
      <c r="J416" s="30"/>
      <c r="K416" s="30"/>
      <c r="L416" s="30"/>
      <c r="M416" s="30"/>
    </row>
    <row r="417" spans="8:13" x14ac:dyDescent="0.25">
      <c r="H417" s="31"/>
      <c r="I417" s="30"/>
      <c r="J417" s="30"/>
      <c r="K417" s="30"/>
      <c r="L417" s="30"/>
      <c r="M417" s="30"/>
    </row>
    <row r="418" spans="8:13" x14ac:dyDescent="0.25">
      <c r="H418" s="31"/>
      <c r="I418" s="30"/>
      <c r="J418" s="30"/>
      <c r="K418" s="30"/>
      <c r="L418" s="30"/>
      <c r="M418" s="30"/>
    </row>
    <row r="419" spans="8:13" x14ac:dyDescent="0.25">
      <c r="H419" s="31"/>
      <c r="I419" s="30"/>
      <c r="J419" s="30"/>
      <c r="K419" s="30"/>
      <c r="L419" s="30"/>
      <c r="M419" s="30"/>
    </row>
    <row r="420" spans="8:13" x14ac:dyDescent="0.25">
      <c r="H420" s="31"/>
      <c r="I420" s="30"/>
      <c r="J420" s="30"/>
      <c r="K420" s="30"/>
      <c r="L420" s="30"/>
      <c r="M420" s="30"/>
    </row>
    <row r="421" spans="8:13" x14ac:dyDescent="0.25">
      <c r="H421" s="31"/>
      <c r="I421" s="30"/>
      <c r="J421" s="30"/>
      <c r="K421" s="30"/>
      <c r="L421" s="30"/>
      <c r="M421" s="30"/>
    </row>
    <row r="422" spans="8:13" x14ac:dyDescent="0.25">
      <c r="H422" s="31"/>
      <c r="I422" s="30"/>
      <c r="J422" s="30"/>
      <c r="K422" s="30"/>
      <c r="L422" s="30"/>
      <c r="M422" s="30"/>
    </row>
    <row r="423" spans="8:13" x14ac:dyDescent="0.25">
      <c r="H423" s="31"/>
      <c r="I423" s="30"/>
      <c r="J423" s="30"/>
      <c r="K423" s="30"/>
      <c r="L423" s="30"/>
      <c r="M423" s="30"/>
    </row>
    <row r="424" spans="8:13" x14ac:dyDescent="0.25">
      <c r="H424" s="31"/>
      <c r="I424" s="30"/>
      <c r="J424" s="30"/>
      <c r="K424" s="30"/>
      <c r="L424" s="30"/>
      <c r="M424" s="30"/>
    </row>
    <row r="425" spans="8:13" x14ac:dyDescent="0.25">
      <c r="H425" s="31"/>
      <c r="I425" s="30"/>
      <c r="J425" s="30"/>
      <c r="K425" s="30"/>
      <c r="L425" s="30"/>
      <c r="M425" s="30"/>
    </row>
    <row r="426" spans="8:13" x14ac:dyDescent="0.25">
      <c r="H426" s="31"/>
      <c r="I426" s="30"/>
      <c r="J426" s="30"/>
      <c r="K426" s="30"/>
      <c r="L426" s="30"/>
      <c r="M426" s="30"/>
    </row>
    <row r="427" spans="8:13" x14ac:dyDescent="0.25">
      <c r="H427" s="31"/>
      <c r="I427" s="30"/>
      <c r="J427" s="30"/>
      <c r="K427" s="30"/>
      <c r="L427" s="30"/>
      <c r="M427" s="30"/>
    </row>
    <row r="428" spans="8:13" x14ac:dyDescent="0.25">
      <c r="H428" s="31"/>
      <c r="I428" s="30"/>
      <c r="J428" s="30"/>
      <c r="K428" s="30"/>
      <c r="L428" s="30"/>
      <c r="M428" s="30"/>
    </row>
    <row r="429" spans="8:13" x14ac:dyDescent="0.25">
      <c r="H429" s="31"/>
      <c r="I429" s="30"/>
      <c r="J429" s="30"/>
      <c r="K429" s="30"/>
      <c r="L429" s="30"/>
      <c r="M429" s="30"/>
    </row>
    <row r="430" spans="8:13" x14ac:dyDescent="0.25">
      <c r="H430" s="31"/>
      <c r="I430" s="30"/>
      <c r="J430" s="30"/>
      <c r="K430" s="30"/>
      <c r="L430" s="30"/>
      <c r="M430" s="30"/>
    </row>
    <row r="431" spans="8:13" x14ac:dyDescent="0.25">
      <c r="H431" s="31"/>
      <c r="I431" s="30"/>
      <c r="J431" s="30"/>
      <c r="K431" s="30"/>
      <c r="L431" s="30"/>
      <c r="M431" s="30"/>
    </row>
    <row r="432" spans="8:13" x14ac:dyDescent="0.25">
      <c r="H432" s="31"/>
      <c r="I432" s="30"/>
      <c r="J432" s="30"/>
      <c r="K432" s="30"/>
      <c r="L432" s="30"/>
      <c r="M432" s="30"/>
    </row>
    <row r="433" spans="8:13" x14ac:dyDescent="0.25">
      <c r="H433" s="31"/>
      <c r="I433" s="30"/>
      <c r="J433" s="30"/>
      <c r="K433" s="30"/>
      <c r="L433" s="30"/>
      <c r="M433" s="30"/>
    </row>
    <row r="434" spans="8:13" x14ac:dyDescent="0.25">
      <c r="H434" s="31"/>
      <c r="I434" s="30"/>
      <c r="J434" s="30"/>
      <c r="K434" s="30"/>
      <c r="L434" s="30"/>
      <c r="M434" s="30"/>
    </row>
    <row r="435" spans="8:13" x14ac:dyDescent="0.25">
      <c r="H435" s="31"/>
      <c r="I435" s="30"/>
      <c r="J435" s="30"/>
      <c r="K435" s="30"/>
      <c r="L435" s="30"/>
      <c r="M435" s="30"/>
    </row>
    <row r="436" spans="8:13" x14ac:dyDescent="0.25">
      <c r="H436" s="31"/>
      <c r="I436" s="30"/>
      <c r="J436" s="30"/>
      <c r="K436" s="30"/>
      <c r="L436" s="30"/>
      <c r="M436" s="30"/>
    </row>
    <row r="437" spans="8:13" x14ac:dyDescent="0.25">
      <c r="H437" s="31"/>
      <c r="I437" s="30"/>
      <c r="J437" s="30"/>
      <c r="K437" s="30"/>
      <c r="L437" s="30"/>
      <c r="M437" s="30"/>
    </row>
    <row r="438" spans="8:13" x14ac:dyDescent="0.25">
      <c r="H438" s="31"/>
      <c r="I438" s="30"/>
      <c r="J438" s="30"/>
      <c r="K438" s="30"/>
      <c r="L438" s="30"/>
      <c r="M438" s="30"/>
    </row>
    <row r="439" spans="8:13" x14ac:dyDescent="0.25">
      <c r="H439" s="31"/>
      <c r="I439" s="30"/>
      <c r="J439" s="30"/>
      <c r="K439" s="30"/>
      <c r="L439" s="30"/>
      <c r="M439" s="30"/>
    </row>
    <row r="440" spans="8:13" x14ac:dyDescent="0.25">
      <c r="H440" s="31"/>
      <c r="I440" s="30"/>
      <c r="J440" s="30"/>
      <c r="K440" s="30"/>
      <c r="L440" s="30"/>
      <c r="M440" s="30"/>
    </row>
    <row r="441" spans="8:13" x14ac:dyDescent="0.25">
      <c r="H441" s="31"/>
      <c r="I441" s="30"/>
      <c r="J441" s="30"/>
      <c r="K441" s="30"/>
      <c r="L441" s="30"/>
      <c r="M441" s="30"/>
    </row>
    <row r="442" spans="8:13" x14ac:dyDescent="0.25">
      <c r="H442" s="31"/>
      <c r="I442" s="30"/>
      <c r="J442" s="30"/>
      <c r="K442" s="30"/>
      <c r="L442" s="30"/>
      <c r="M442" s="30"/>
    </row>
    <row r="443" spans="8:13" x14ac:dyDescent="0.25">
      <c r="H443" s="31"/>
      <c r="I443" s="30"/>
      <c r="J443" s="30"/>
      <c r="K443" s="30"/>
      <c r="L443" s="30"/>
      <c r="M443" s="30"/>
    </row>
    <row r="444" spans="8:13" x14ac:dyDescent="0.25">
      <c r="H444" s="31"/>
      <c r="I444" s="30"/>
      <c r="J444" s="30"/>
      <c r="K444" s="30"/>
      <c r="L444" s="30"/>
      <c r="M444" s="30"/>
    </row>
    <row r="445" spans="8:13" x14ac:dyDescent="0.25">
      <c r="H445" s="31"/>
      <c r="I445" s="30"/>
      <c r="J445" s="30"/>
      <c r="K445" s="30"/>
      <c r="L445" s="30"/>
      <c r="M445" s="30"/>
    </row>
    <row r="446" spans="8:13" x14ac:dyDescent="0.25">
      <c r="H446" s="31"/>
      <c r="I446" s="30"/>
      <c r="J446" s="30"/>
      <c r="K446" s="30"/>
      <c r="L446" s="30"/>
      <c r="M446" s="30"/>
    </row>
    <row r="447" spans="8:13" x14ac:dyDescent="0.25">
      <c r="H447" s="31"/>
      <c r="I447" s="30"/>
      <c r="J447" s="30"/>
      <c r="K447" s="30"/>
      <c r="L447" s="30"/>
      <c r="M447" s="30"/>
    </row>
    <row r="448" spans="8:13" x14ac:dyDescent="0.25">
      <c r="H448" s="31"/>
      <c r="I448" s="30"/>
      <c r="J448" s="30"/>
      <c r="K448" s="30"/>
      <c r="L448" s="30"/>
      <c r="M448" s="30"/>
    </row>
    <row r="449" spans="8:13" x14ac:dyDescent="0.25">
      <c r="H449" s="31"/>
      <c r="I449" s="30"/>
      <c r="J449" s="30"/>
      <c r="K449" s="30"/>
      <c r="L449" s="30"/>
      <c r="M449" s="30"/>
    </row>
    <row r="450" spans="8:13" x14ac:dyDescent="0.25">
      <c r="H450" s="31"/>
      <c r="I450" s="30"/>
      <c r="J450" s="30"/>
      <c r="K450" s="30"/>
      <c r="L450" s="30"/>
      <c r="M450" s="30"/>
    </row>
    <row r="451" spans="8:13" x14ac:dyDescent="0.25">
      <c r="H451" s="31"/>
      <c r="I451" s="30"/>
      <c r="J451" s="30"/>
      <c r="K451" s="30"/>
      <c r="L451" s="30"/>
      <c r="M451" s="30"/>
    </row>
    <row r="452" spans="8:13" x14ac:dyDescent="0.25">
      <c r="H452" s="31"/>
      <c r="I452" s="30"/>
      <c r="J452" s="30"/>
      <c r="K452" s="30"/>
      <c r="L452" s="30"/>
      <c r="M452" s="30"/>
    </row>
    <row r="453" spans="8:13" x14ac:dyDescent="0.25">
      <c r="H453" s="31"/>
      <c r="I453" s="30"/>
      <c r="J453" s="30"/>
      <c r="K453" s="30"/>
      <c r="L453" s="30"/>
      <c r="M453" s="30"/>
    </row>
    <row r="454" spans="8:13" x14ac:dyDescent="0.25">
      <c r="H454" s="31"/>
      <c r="I454" s="30"/>
      <c r="J454" s="30"/>
      <c r="K454" s="30"/>
      <c r="L454" s="30"/>
      <c r="M454" s="30"/>
    </row>
    <row r="455" spans="8:13" x14ac:dyDescent="0.25">
      <c r="H455" s="31"/>
      <c r="I455" s="30"/>
      <c r="J455" s="30"/>
      <c r="K455" s="30"/>
      <c r="L455" s="30"/>
      <c r="M455" s="30"/>
    </row>
    <row r="456" spans="8:13" x14ac:dyDescent="0.25">
      <c r="H456" s="31"/>
      <c r="I456" s="30"/>
      <c r="J456" s="30"/>
      <c r="K456" s="30"/>
      <c r="L456" s="30"/>
      <c r="M456" s="30"/>
    </row>
    <row r="457" spans="8:13" x14ac:dyDescent="0.25">
      <c r="H457" s="31"/>
      <c r="I457" s="30"/>
      <c r="J457" s="30"/>
      <c r="K457" s="30"/>
      <c r="L457" s="30"/>
      <c r="M457" s="30"/>
    </row>
    <row r="458" spans="8:13" x14ac:dyDescent="0.25">
      <c r="H458" s="31"/>
      <c r="I458" s="30"/>
      <c r="J458" s="30"/>
      <c r="K458" s="30"/>
      <c r="L458" s="30"/>
      <c r="M458" s="30"/>
    </row>
    <row r="459" spans="8:13" x14ac:dyDescent="0.25">
      <c r="H459" s="31"/>
      <c r="I459" s="30"/>
      <c r="J459" s="30"/>
      <c r="K459" s="30"/>
      <c r="L459" s="30"/>
      <c r="M459" s="30"/>
    </row>
    <row r="460" spans="8:13" x14ac:dyDescent="0.25">
      <c r="H460" s="31"/>
      <c r="I460" s="30"/>
      <c r="J460" s="30"/>
      <c r="K460" s="30"/>
      <c r="L460" s="30"/>
      <c r="M460" s="30"/>
    </row>
    <row r="461" spans="8:13" x14ac:dyDescent="0.25">
      <c r="H461" s="31"/>
      <c r="I461" s="30"/>
      <c r="J461" s="30"/>
      <c r="K461" s="30"/>
      <c r="L461" s="30"/>
      <c r="M461" s="30"/>
    </row>
    <row r="462" spans="8:13" x14ac:dyDescent="0.25">
      <c r="H462" s="31"/>
      <c r="I462" s="30"/>
      <c r="J462" s="30"/>
      <c r="K462" s="30"/>
      <c r="L462" s="30"/>
      <c r="M462" s="30"/>
    </row>
    <row r="463" spans="8:13" x14ac:dyDescent="0.25">
      <c r="H463" s="31"/>
      <c r="I463" s="30"/>
      <c r="J463" s="30"/>
      <c r="K463" s="30"/>
      <c r="L463" s="30"/>
      <c r="M463" s="30"/>
    </row>
    <row r="464" spans="8:13" x14ac:dyDescent="0.25">
      <c r="H464" s="31"/>
      <c r="I464" s="30"/>
      <c r="J464" s="30"/>
      <c r="K464" s="30"/>
      <c r="L464" s="30"/>
      <c r="M464" s="30"/>
    </row>
    <row r="465" spans="8:13" x14ac:dyDescent="0.25">
      <c r="H465" s="31"/>
      <c r="I465" s="30"/>
      <c r="J465" s="30"/>
      <c r="K465" s="30"/>
      <c r="L465" s="30"/>
      <c r="M465" s="30"/>
    </row>
    <row r="466" spans="8:13" x14ac:dyDescent="0.25">
      <c r="H466" s="31"/>
      <c r="I466" s="30"/>
      <c r="J466" s="30"/>
      <c r="K466" s="30"/>
      <c r="L466" s="30"/>
      <c r="M466" s="30"/>
    </row>
    <row r="467" spans="8:13" x14ac:dyDescent="0.25">
      <c r="H467" s="31"/>
      <c r="I467" s="30"/>
      <c r="J467" s="30"/>
      <c r="K467" s="30"/>
      <c r="L467" s="30"/>
      <c r="M467" s="30"/>
    </row>
    <row r="468" spans="8:13" x14ac:dyDescent="0.25">
      <c r="H468" s="31"/>
      <c r="I468" s="30"/>
      <c r="J468" s="30"/>
      <c r="K468" s="30"/>
      <c r="L468" s="30"/>
      <c r="M468" s="30"/>
    </row>
    <row r="469" spans="8:13" x14ac:dyDescent="0.25">
      <c r="H469" s="31"/>
      <c r="I469" s="30"/>
      <c r="J469" s="30"/>
      <c r="K469" s="30"/>
      <c r="L469" s="30"/>
      <c r="M469" s="30"/>
    </row>
    <row r="470" spans="8:13" x14ac:dyDescent="0.25">
      <c r="H470" s="31"/>
      <c r="I470" s="30"/>
      <c r="J470" s="30"/>
      <c r="K470" s="30"/>
      <c r="L470" s="30"/>
      <c r="M470" s="30"/>
    </row>
    <row r="471" spans="8:13" x14ac:dyDescent="0.25">
      <c r="H471" s="31"/>
      <c r="I471" s="30"/>
      <c r="J471" s="30"/>
      <c r="K471" s="30"/>
      <c r="L471" s="30"/>
      <c r="M471" s="30"/>
    </row>
    <row r="472" spans="8:13" x14ac:dyDescent="0.25">
      <c r="H472" s="31"/>
      <c r="I472" s="30"/>
      <c r="J472" s="30"/>
      <c r="K472" s="30"/>
      <c r="L472" s="30"/>
      <c r="M472" s="30"/>
    </row>
    <row r="473" spans="8:13" x14ac:dyDescent="0.25">
      <c r="H473" s="31"/>
      <c r="I473" s="30"/>
      <c r="J473" s="30"/>
      <c r="K473" s="30"/>
      <c r="L473" s="30"/>
      <c r="M473" s="30"/>
    </row>
    <row r="474" spans="8:13" x14ac:dyDescent="0.25">
      <c r="H474" s="31"/>
      <c r="I474" s="30"/>
      <c r="J474" s="30"/>
      <c r="K474" s="30"/>
      <c r="L474" s="30"/>
      <c r="M474" s="30"/>
    </row>
    <row r="475" spans="8:13" x14ac:dyDescent="0.25">
      <c r="H475" s="31"/>
      <c r="I475" s="30"/>
      <c r="J475" s="30"/>
      <c r="K475" s="30"/>
      <c r="L475" s="30"/>
      <c r="M475" s="30"/>
    </row>
    <row r="476" spans="8:13" x14ac:dyDescent="0.25">
      <c r="H476" s="31"/>
      <c r="I476" s="30"/>
      <c r="J476" s="30"/>
      <c r="K476" s="30"/>
      <c r="L476" s="30"/>
      <c r="M476" s="30"/>
    </row>
    <row r="477" spans="8:13" x14ac:dyDescent="0.25">
      <c r="H477" s="31"/>
      <c r="I477" s="30"/>
      <c r="J477" s="30"/>
      <c r="K477" s="30"/>
      <c r="L477" s="30"/>
      <c r="M477" s="30"/>
    </row>
    <row r="478" spans="8:13" x14ac:dyDescent="0.25">
      <c r="H478" s="31"/>
      <c r="I478" s="30"/>
      <c r="J478" s="30"/>
      <c r="K478" s="30"/>
      <c r="L478" s="30"/>
      <c r="M478" s="30"/>
    </row>
    <row r="479" spans="8:13" x14ac:dyDescent="0.25">
      <c r="H479" s="31"/>
      <c r="I479" s="30"/>
      <c r="J479" s="30"/>
      <c r="K479" s="30"/>
      <c r="L479" s="30"/>
      <c r="M479" s="30"/>
    </row>
    <row r="480" spans="8:13" x14ac:dyDescent="0.25">
      <c r="H480" s="31"/>
      <c r="I480" s="30"/>
      <c r="J480" s="30"/>
      <c r="K480" s="30"/>
      <c r="L480" s="30"/>
      <c r="M480" s="30"/>
    </row>
    <row r="481" spans="8:13" x14ac:dyDescent="0.25">
      <c r="H481" s="31"/>
      <c r="I481" s="30"/>
      <c r="J481" s="30"/>
      <c r="K481" s="30"/>
      <c r="L481" s="30"/>
      <c r="M481" s="30"/>
    </row>
    <row r="482" spans="8:13" x14ac:dyDescent="0.25">
      <c r="H482" s="31"/>
      <c r="I482" s="30"/>
      <c r="J482" s="30"/>
      <c r="K482" s="30"/>
      <c r="L482" s="30"/>
      <c r="M482" s="30"/>
    </row>
    <row r="483" spans="8:13" x14ac:dyDescent="0.25">
      <c r="H483" s="31"/>
      <c r="I483" s="30"/>
      <c r="J483" s="30"/>
      <c r="K483" s="30"/>
      <c r="L483" s="30"/>
      <c r="M483" s="30"/>
    </row>
    <row r="484" spans="8:13" x14ac:dyDescent="0.25">
      <c r="H484" s="31"/>
      <c r="I484" s="30"/>
      <c r="J484" s="30"/>
      <c r="K484" s="30"/>
      <c r="L484" s="30"/>
      <c r="M484" s="30"/>
    </row>
    <row r="485" spans="8:13" x14ac:dyDescent="0.25">
      <c r="H485" s="31"/>
      <c r="I485" s="30"/>
      <c r="J485" s="30"/>
      <c r="K485" s="30"/>
      <c r="L485" s="30"/>
      <c r="M485" s="30"/>
    </row>
    <row r="486" spans="8:13" x14ac:dyDescent="0.25">
      <c r="H486" s="31"/>
      <c r="I486" s="30"/>
      <c r="J486" s="30"/>
      <c r="K486" s="30"/>
      <c r="L486" s="30"/>
      <c r="M486" s="30"/>
    </row>
    <row r="487" spans="8:13" x14ac:dyDescent="0.25">
      <c r="H487" s="31"/>
      <c r="I487" s="30"/>
      <c r="J487" s="30"/>
      <c r="K487" s="30"/>
      <c r="L487" s="30"/>
      <c r="M487" s="30"/>
    </row>
    <row r="488" spans="8:13" x14ac:dyDescent="0.25">
      <c r="H488" s="31"/>
      <c r="I488" s="30"/>
      <c r="J488" s="30"/>
      <c r="K488" s="30"/>
      <c r="L488" s="30"/>
      <c r="M488" s="30"/>
    </row>
    <row r="489" spans="8:13" x14ac:dyDescent="0.25">
      <c r="H489" s="31"/>
      <c r="I489" s="30"/>
      <c r="J489" s="30"/>
      <c r="K489" s="30"/>
      <c r="L489" s="30"/>
      <c r="M489" s="30"/>
    </row>
    <row r="490" spans="8:13" x14ac:dyDescent="0.25">
      <c r="H490" s="31"/>
      <c r="I490" s="30"/>
      <c r="J490" s="30"/>
      <c r="K490" s="30"/>
      <c r="L490" s="30"/>
      <c r="M490" s="30"/>
    </row>
    <row r="491" spans="8:13" x14ac:dyDescent="0.25">
      <c r="H491" s="31"/>
      <c r="I491" s="30"/>
      <c r="J491" s="30"/>
      <c r="K491" s="30"/>
      <c r="L491" s="30"/>
      <c r="M491" s="30"/>
    </row>
    <row r="492" spans="8:13" x14ac:dyDescent="0.25">
      <c r="H492" s="31"/>
      <c r="I492" s="30"/>
      <c r="J492" s="30"/>
      <c r="K492" s="30"/>
      <c r="L492" s="30"/>
      <c r="M492" s="30"/>
    </row>
    <row r="493" spans="8:13" x14ac:dyDescent="0.25">
      <c r="H493" s="31"/>
      <c r="I493" s="30"/>
      <c r="J493" s="30"/>
      <c r="K493" s="30"/>
      <c r="L493" s="30"/>
      <c r="M493" s="30"/>
    </row>
    <row r="494" spans="8:13" x14ac:dyDescent="0.25">
      <c r="H494" s="31"/>
      <c r="I494" s="30"/>
      <c r="J494" s="30"/>
      <c r="K494" s="30"/>
      <c r="L494" s="30"/>
      <c r="M494" s="30"/>
    </row>
    <row r="495" spans="8:13" x14ac:dyDescent="0.25">
      <c r="H495" s="31"/>
      <c r="I495" s="30"/>
      <c r="J495" s="30"/>
      <c r="K495" s="30"/>
      <c r="L495" s="30"/>
      <c r="M495" s="30"/>
    </row>
    <row r="496" spans="8:13" x14ac:dyDescent="0.25">
      <c r="H496" s="31"/>
      <c r="I496" s="30"/>
      <c r="J496" s="30"/>
      <c r="K496" s="30"/>
      <c r="L496" s="30"/>
      <c r="M496" s="30"/>
    </row>
    <row r="497" spans="8:13" x14ac:dyDescent="0.25">
      <c r="H497" s="31"/>
      <c r="I497" s="30"/>
      <c r="J497" s="30"/>
      <c r="K497" s="30"/>
      <c r="L497" s="30"/>
      <c r="M497" s="30"/>
    </row>
    <row r="498" spans="8:13" x14ac:dyDescent="0.25">
      <c r="H498" s="31"/>
      <c r="I498" s="30"/>
      <c r="J498" s="30"/>
      <c r="K498" s="30"/>
      <c r="L498" s="30"/>
      <c r="M498" s="30"/>
    </row>
    <row r="499" spans="8:13" x14ac:dyDescent="0.25">
      <c r="H499" s="31"/>
      <c r="I499" s="30"/>
      <c r="J499" s="30"/>
      <c r="K499" s="30"/>
      <c r="L499" s="30"/>
      <c r="M499" s="30"/>
    </row>
    <row r="500" spans="8:13" x14ac:dyDescent="0.25">
      <c r="H500" s="31"/>
      <c r="I500" s="30"/>
      <c r="J500" s="30"/>
      <c r="K500" s="30"/>
      <c r="L500" s="30"/>
      <c r="M500" s="30"/>
    </row>
    <row r="501" spans="8:13" x14ac:dyDescent="0.25">
      <c r="H501" s="31"/>
      <c r="I501" s="30"/>
      <c r="J501" s="30"/>
      <c r="K501" s="30"/>
      <c r="L501" s="30"/>
      <c r="M501" s="30"/>
    </row>
    <row r="502" spans="8:13" x14ac:dyDescent="0.25">
      <c r="H502" s="31"/>
      <c r="I502" s="30"/>
      <c r="J502" s="30"/>
      <c r="K502" s="30"/>
      <c r="L502" s="30"/>
      <c r="M502" s="30"/>
    </row>
    <row r="503" spans="8:13" x14ac:dyDescent="0.25">
      <c r="H503" s="31"/>
      <c r="I503" s="30"/>
      <c r="J503" s="30"/>
      <c r="K503" s="30"/>
      <c r="L503" s="30"/>
      <c r="M503" s="30"/>
    </row>
    <row r="504" spans="8:13" x14ac:dyDescent="0.25">
      <c r="H504" s="31"/>
      <c r="I504" s="30"/>
      <c r="J504" s="30"/>
      <c r="K504" s="30"/>
      <c r="L504" s="30"/>
      <c r="M504" s="30"/>
    </row>
    <row r="505" spans="8:13" x14ac:dyDescent="0.25">
      <c r="H505" s="31"/>
      <c r="I505" s="30"/>
      <c r="J505" s="30"/>
      <c r="K505" s="30"/>
      <c r="L505" s="30"/>
      <c r="M505" s="30"/>
    </row>
    <row r="506" spans="8:13" x14ac:dyDescent="0.25">
      <c r="H506" s="31"/>
      <c r="I506" s="30"/>
      <c r="J506" s="30"/>
      <c r="K506" s="30"/>
      <c r="L506" s="30"/>
      <c r="M506" s="30"/>
    </row>
    <row r="507" spans="8:13" x14ac:dyDescent="0.25">
      <c r="H507" s="31"/>
      <c r="I507" s="30"/>
      <c r="J507" s="30"/>
      <c r="K507" s="30"/>
      <c r="L507" s="30"/>
      <c r="M507" s="30"/>
    </row>
    <row r="508" spans="8:13" x14ac:dyDescent="0.25">
      <c r="H508" s="31"/>
      <c r="I508" s="30"/>
      <c r="J508" s="30"/>
      <c r="K508" s="30"/>
      <c r="L508" s="30"/>
      <c r="M508" s="30"/>
    </row>
    <row r="509" spans="8:13" x14ac:dyDescent="0.25">
      <c r="H509" s="31"/>
      <c r="I509" s="30"/>
      <c r="J509" s="30"/>
      <c r="K509" s="30"/>
      <c r="L509" s="30"/>
      <c r="M509" s="30"/>
    </row>
    <row r="510" spans="8:13" x14ac:dyDescent="0.25">
      <c r="H510" s="31"/>
      <c r="I510" s="30"/>
      <c r="J510" s="30"/>
      <c r="K510" s="30"/>
      <c r="L510" s="30"/>
      <c r="M510" s="30"/>
    </row>
    <row r="511" spans="8:13" x14ac:dyDescent="0.25">
      <c r="H511" s="31"/>
      <c r="I511" s="30"/>
      <c r="J511" s="30"/>
      <c r="K511" s="30"/>
      <c r="L511" s="30"/>
      <c r="M511" s="30"/>
    </row>
    <row r="512" spans="8:13" x14ac:dyDescent="0.25">
      <c r="H512" s="31"/>
      <c r="I512" s="30"/>
      <c r="J512" s="30"/>
      <c r="K512" s="30"/>
      <c r="L512" s="30"/>
      <c r="M512" s="30"/>
    </row>
    <row r="513" spans="8:13" x14ac:dyDescent="0.25">
      <c r="H513" s="31"/>
      <c r="I513" s="30"/>
      <c r="J513" s="30"/>
      <c r="K513" s="30"/>
      <c r="L513" s="30"/>
      <c r="M513" s="30"/>
    </row>
    <row r="514" spans="8:13" x14ac:dyDescent="0.25">
      <c r="H514" s="31"/>
      <c r="I514" s="30"/>
      <c r="J514" s="30"/>
      <c r="K514" s="30"/>
      <c r="L514" s="30"/>
      <c r="M514" s="30"/>
    </row>
    <row r="515" spans="8:13" x14ac:dyDescent="0.25">
      <c r="H515" s="31"/>
      <c r="I515" s="30"/>
      <c r="J515" s="30"/>
      <c r="K515" s="30"/>
      <c r="L515" s="30"/>
      <c r="M515" s="30"/>
    </row>
    <row r="516" spans="8:13" x14ac:dyDescent="0.25">
      <c r="H516" s="31"/>
      <c r="I516" s="30"/>
      <c r="J516" s="30"/>
      <c r="K516" s="30"/>
      <c r="L516" s="30"/>
      <c r="M516" s="30"/>
    </row>
    <row r="517" spans="8:13" x14ac:dyDescent="0.25">
      <c r="H517" s="31"/>
      <c r="I517" s="30"/>
      <c r="J517" s="30"/>
      <c r="K517" s="30"/>
      <c r="L517" s="30"/>
      <c r="M517" s="30"/>
    </row>
    <row r="518" spans="8:13" x14ac:dyDescent="0.25">
      <c r="H518" s="31"/>
      <c r="I518" s="30"/>
      <c r="J518" s="30"/>
      <c r="K518" s="30"/>
      <c r="L518" s="30"/>
      <c r="M518" s="30"/>
    </row>
    <row r="519" spans="8:13" x14ac:dyDescent="0.25">
      <c r="H519" s="31"/>
      <c r="I519" s="30"/>
      <c r="J519" s="30"/>
      <c r="K519" s="30"/>
      <c r="L519" s="30"/>
      <c r="M519" s="30"/>
    </row>
    <row r="520" spans="8:13" x14ac:dyDescent="0.25">
      <c r="H520" s="31"/>
      <c r="I520" s="30"/>
      <c r="J520" s="30"/>
      <c r="K520" s="30"/>
      <c r="L520" s="30"/>
      <c r="M520" s="30"/>
    </row>
    <row r="521" spans="8:13" x14ac:dyDescent="0.25">
      <c r="H521" s="31"/>
      <c r="I521" s="30"/>
      <c r="J521" s="30"/>
      <c r="K521" s="30"/>
      <c r="L521" s="30"/>
      <c r="M521" s="30"/>
    </row>
    <row r="522" spans="8:13" x14ac:dyDescent="0.25">
      <c r="H522" s="31"/>
      <c r="I522" s="30"/>
      <c r="J522" s="30"/>
      <c r="K522" s="30"/>
      <c r="L522" s="30"/>
      <c r="M522" s="30"/>
    </row>
    <row r="523" spans="8:13" x14ac:dyDescent="0.25">
      <c r="H523" s="31"/>
      <c r="I523" s="30"/>
      <c r="J523" s="30"/>
      <c r="K523" s="30"/>
      <c r="L523" s="30"/>
      <c r="M523" s="30"/>
    </row>
    <row r="524" spans="8:13" x14ac:dyDescent="0.25">
      <c r="H524" s="31"/>
      <c r="I524" s="30"/>
      <c r="J524" s="30"/>
      <c r="K524" s="30"/>
      <c r="L524" s="30"/>
      <c r="M524" s="30"/>
    </row>
    <row r="525" spans="8:13" x14ac:dyDescent="0.25">
      <c r="H525" s="31"/>
      <c r="I525" s="30"/>
      <c r="J525" s="30"/>
      <c r="K525" s="30"/>
      <c r="L525" s="30"/>
      <c r="M525" s="30"/>
    </row>
    <row r="526" spans="8:13" x14ac:dyDescent="0.25">
      <c r="H526" s="31"/>
      <c r="I526" s="30"/>
      <c r="J526" s="30"/>
      <c r="K526" s="30"/>
      <c r="L526" s="30"/>
      <c r="M526" s="30"/>
    </row>
    <row r="527" spans="8:13" x14ac:dyDescent="0.25">
      <c r="H527" s="31"/>
      <c r="I527" s="30"/>
      <c r="J527" s="30"/>
      <c r="K527" s="30"/>
      <c r="L527" s="30"/>
      <c r="M527" s="30"/>
    </row>
    <row r="528" spans="8:13" x14ac:dyDescent="0.25">
      <c r="H528" s="31"/>
      <c r="I528" s="30"/>
      <c r="J528" s="30"/>
      <c r="K528" s="30"/>
      <c r="L528" s="30"/>
      <c r="M528" s="30"/>
    </row>
    <row r="529" spans="8:13" x14ac:dyDescent="0.25">
      <c r="H529" s="31"/>
      <c r="I529" s="30"/>
      <c r="J529" s="30"/>
      <c r="K529" s="30"/>
      <c r="L529" s="30"/>
      <c r="M529" s="30"/>
    </row>
    <row r="530" spans="8:13" x14ac:dyDescent="0.25">
      <c r="H530" s="31"/>
      <c r="I530" s="30"/>
      <c r="J530" s="30"/>
      <c r="K530" s="30"/>
      <c r="L530" s="30"/>
      <c r="M530" s="30"/>
    </row>
    <row r="531" spans="8:13" x14ac:dyDescent="0.25">
      <c r="H531" s="31"/>
      <c r="I531" s="30"/>
      <c r="J531" s="30"/>
      <c r="K531" s="30"/>
      <c r="L531" s="30"/>
      <c r="M531" s="30"/>
    </row>
    <row r="532" spans="8:13" x14ac:dyDescent="0.25">
      <c r="H532" s="31"/>
      <c r="I532" s="30"/>
      <c r="J532" s="30"/>
      <c r="K532" s="30"/>
      <c r="L532" s="30"/>
      <c r="M532" s="30"/>
    </row>
    <row r="533" spans="8:13" x14ac:dyDescent="0.25">
      <c r="H533" s="31"/>
      <c r="I533" s="30"/>
      <c r="J533" s="30"/>
      <c r="K533" s="30"/>
      <c r="L533" s="30"/>
      <c r="M533" s="30"/>
    </row>
    <row r="534" spans="8:13" x14ac:dyDescent="0.25">
      <c r="H534" s="31"/>
      <c r="I534" s="30"/>
      <c r="J534" s="30"/>
      <c r="K534" s="30"/>
      <c r="L534" s="30"/>
      <c r="M534" s="30"/>
    </row>
    <row r="535" spans="8:13" x14ac:dyDescent="0.25">
      <c r="H535" s="31"/>
      <c r="I535" s="30"/>
      <c r="J535" s="30"/>
      <c r="K535" s="30"/>
      <c r="L535" s="30"/>
      <c r="M535" s="30"/>
    </row>
    <row r="536" spans="8:13" x14ac:dyDescent="0.25">
      <c r="H536" s="31"/>
      <c r="I536" s="30"/>
      <c r="J536" s="30"/>
      <c r="K536" s="30"/>
      <c r="L536" s="30"/>
      <c r="M536" s="30"/>
    </row>
    <row r="537" spans="8:13" x14ac:dyDescent="0.25">
      <c r="H537" s="31"/>
      <c r="I537" s="30"/>
      <c r="J537" s="30"/>
      <c r="K537" s="30"/>
      <c r="L537" s="30"/>
      <c r="M537" s="30"/>
    </row>
    <row r="538" spans="8:13" x14ac:dyDescent="0.25">
      <c r="H538" s="31"/>
      <c r="I538" s="30"/>
      <c r="J538" s="30"/>
      <c r="K538" s="30"/>
      <c r="L538" s="30"/>
      <c r="M538" s="30"/>
    </row>
    <row r="539" spans="8:13" x14ac:dyDescent="0.25">
      <c r="H539" s="31"/>
      <c r="I539" s="30"/>
      <c r="J539" s="30"/>
      <c r="K539" s="30"/>
      <c r="L539" s="30"/>
      <c r="M539" s="30"/>
    </row>
    <row r="540" spans="8:13" x14ac:dyDescent="0.25">
      <c r="H540" s="31"/>
      <c r="I540" s="30"/>
      <c r="J540" s="30"/>
      <c r="K540" s="30"/>
      <c r="L540" s="30"/>
      <c r="M540" s="30"/>
    </row>
    <row r="541" spans="8:13" x14ac:dyDescent="0.25">
      <c r="H541" s="31"/>
      <c r="I541" s="30"/>
      <c r="J541" s="30"/>
      <c r="K541" s="30"/>
      <c r="L541" s="30"/>
      <c r="M541" s="30"/>
    </row>
    <row r="542" spans="8:13" x14ac:dyDescent="0.25">
      <c r="H542" s="31"/>
      <c r="I542" s="30"/>
      <c r="J542" s="30"/>
      <c r="K542" s="30"/>
      <c r="L542" s="30"/>
      <c r="M542" s="30"/>
    </row>
    <row r="543" spans="8:13" x14ac:dyDescent="0.25">
      <c r="H543" s="31"/>
      <c r="I543" s="30"/>
      <c r="J543" s="30"/>
      <c r="K543" s="30"/>
      <c r="L543" s="30"/>
      <c r="M543" s="30"/>
    </row>
    <row r="544" spans="8:13" x14ac:dyDescent="0.25">
      <c r="H544" s="31"/>
      <c r="I544" s="30"/>
      <c r="J544" s="30"/>
      <c r="K544" s="30"/>
      <c r="L544" s="30"/>
      <c r="M544" s="30"/>
    </row>
    <row r="545" spans="8:13" x14ac:dyDescent="0.25">
      <c r="H545" s="31"/>
      <c r="I545" s="30"/>
      <c r="J545" s="30"/>
      <c r="K545" s="30"/>
      <c r="L545" s="30"/>
      <c r="M545" s="30"/>
    </row>
    <row r="546" spans="8:13" x14ac:dyDescent="0.25">
      <c r="H546" s="31"/>
      <c r="I546" s="30"/>
      <c r="J546" s="30"/>
      <c r="K546" s="30"/>
      <c r="L546" s="30"/>
      <c r="M546" s="30"/>
    </row>
    <row r="547" spans="8:13" x14ac:dyDescent="0.25">
      <c r="H547" s="31"/>
      <c r="I547" s="30"/>
      <c r="J547" s="30"/>
      <c r="K547" s="30"/>
      <c r="L547" s="30"/>
      <c r="M547" s="30"/>
    </row>
    <row r="548" spans="8:13" x14ac:dyDescent="0.25">
      <c r="H548" s="31"/>
      <c r="I548" s="30"/>
      <c r="J548" s="30"/>
      <c r="K548" s="30"/>
      <c r="L548" s="30"/>
      <c r="M548" s="30"/>
    </row>
    <row r="549" spans="8:13" x14ac:dyDescent="0.25">
      <c r="H549" s="31"/>
      <c r="I549" s="30"/>
      <c r="J549" s="30"/>
      <c r="K549" s="30"/>
      <c r="L549" s="30"/>
      <c r="M549" s="30"/>
    </row>
    <row r="550" spans="8:13" x14ac:dyDescent="0.25">
      <c r="H550" s="31"/>
      <c r="I550" s="30"/>
      <c r="J550" s="30"/>
      <c r="K550" s="30"/>
      <c r="L550" s="30"/>
      <c r="M550" s="30"/>
    </row>
    <row r="551" spans="8:13" x14ac:dyDescent="0.25">
      <c r="H551" s="31"/>
      <c r="I551" s="30"/>
      <c r="J551" s="30"/>
      <c r="K551" s="30"/>
      <c r="L551" s="30"/>
      <c r="M551" s="30"/>
    </row>
    <row r="552" spans="8:13" x14ac:dyDescent="0.25">
      <c r="H552" s="31"/>
      <c r="I552" s="30"/>
      <c r="J552" s="30"/>
      <c r="K552" s="30"/>
      <c r="L552" s="30"/>
      <c r="M552" s="30"/>
    </row>
    <row r="553" spans="8:13" x14ac:dyDescent="0.25">
      <c r="H553" s="31"/>
      <c r="I553" s="30"/>
      <c r="J553" s="30"/>
      <c r="K553" s="30"/>
      <c r="L553" s="30"/>
      <c r="M553" s="30"/>
    </row>
    <row r="554" spans="8:13" x14ac:dyDescent="0.25">
      <c r="H554" s="31"/>
      <c r="I554" s="30"/>
      <c r="J554" s="30"/>
      <c r="K554" s="30"/>
      <c r="L554" s="30"/>
      <c r="M554" s="30"/>
    </row>
    <row r="555" spans="8:13" x14ac:dyDescent="0.25">
      <c r="H555" s="31"/>
      <c r="I555" s="30"/>
      <c r="J555" s="30"/>
      <c r="K555" s="30"/>
      <c r="L555" s="30"/>
      <c r="M555" s="30"/>
    </row>
    <row r="556" spans="8:13" x14ac:dyDescent="0.25">
      <c r="H556" s="31"/>
      <c r="I556" s="30"/>
      <c r="J556" s="30"/>
      <c r="K556" s="30"/>
      <c r="L556" s="30"/>
      <c r="M556" s="30"/>
    </row>
    <row r="557" spans="8:13" x14ac:dyDescent="0.25">
      <c r="H557" s="31"/>
      <c r="I557" s="30"/>
      <c r="J557" s="30"/>
      <c r="K557" s="30"/>
      <c r="L557" s="30"/>
      <c r="M557" s="30"/>
    </row>
    <row r="558" spans="8:13" x14ac:dyDescent="0.25">
      <c r="H558" s="31"/>
      <c r="I558" s="30"/>
      <c r="J558" s="30"/>
      <c r="K558" s="30"/>
      <c r="L558" s="30"/>
      <c r="M558" s="30"/>
    </row>
    <row r="559" spans="8:13" x14ac:dyDescent="0.25">
      <c r="H559" s="31"/>
      <c r="I559" s="30"/>
      <c r="J559" s="30"/>
      <c r="K559" s="30"/>
      <c r="L559" s="30"/>
      <c r="M559" s="30"/>
    </row>
    <row r="560" spans="8:13" x14ac:dyDescent="0.25">
      <c r="H560" s="31"/>
      <c r="I560" s="30"/>
      <c r="J560" s="30"/>
      <c r="K560" s="30"/>
      <c r="L560" s="30"/>
      <c r="M560" s="30"/>
    </row>
    <row r="561" spans="8:13" x14ac:dyDescent="0.25">
      <c r="H561" s="31"/>
      <c r="I561" s="30"/>
      <c r="J561" s="30"/>
      <c r="K561" s="30"/>
      <c r="L561" s="30"/>
      <c r="M561" s="30"/>
    </row>
    <row r="562" spans="8:13" x14ac:dyDescent="0.25">
      <c r="H562" s="31"/>
      <c r="I562" s="30"/>
      <c r="J562" s="30"/>
      <c r="K562" s="30"/>
      <c r="L562" s="30"/>
      <c r="M562" s="30"/>
    </row>
    <row r="563" spans="8:13" x14ac:dyDescent="0.25">
      <c r="H563" s="31"/>
      <c r="I563" s="30"/>
      <c r="J563" s="30"/>
      <c r="K563" s="30"/>
      <c r="L563" s="30"/>
      <c r="M563" s="30"/>
    </row>
    <row r="564" spans="8:13" x14ac:dyDescent="0.25">
      <c r="H564" s="31"/>
      <c r="I564" s="30"/>
      <c r="J564" s="30"/>
      <c r="K564" s="30"/>
      <c r="L564" s="30"/>
      <c r="M564" s="30"/>
    </row>
    <row r="565" spans="8:13" x14ac:dyDescent="0.25">
      <c r="H565" s="31"/>
      <c r="I565" s="30"/>
      <c r="J565" s="30"/>
      <c r="K565" s="30"/>
      <c r="L565" s="30"/>
      <c r="M565" s="30"/>
    </row>
    <row r="566" spans="8:13" x14ac:dyDescent="0.25">
      <c r="H566" s="31"/>
      <c r="I566" s="30"/>
      <c r="J566" s="30"/>
      <c r="K566" s="30"/>
      <c r="L566" s="30"/>
      <c r="M566" s="30"/>
    </row>
    <row r="567" spans="8:13" x14ac:dyDescent="0.25">
      <c r="H567" s="31"/>
      <c r="I567" s="30"/>
      <c r="J567" s="30"/>
      <c r="K567" s="30"/>
      <c r="L567" s="30"/>
      <c r="M567" s="30"/>
    </row>
    <row r="568" spans="8:13" x14ac:dyDescent="0.25">
      <c r="H568" s="31"/>
      <c r="I568" s="30"/>
      <c r="J568" s="30"/>
      <c r="K568" s="30"/>
      <c r="L568" s="30"/>
      <c r="M568" s="30"/>
    </row>
    <row r="569" spans="8:13" x14ac:dyDescent="0.25">
      <c r="H569" s="31"/>
      <c r="I569" s="30"/>
      <c r="J569" s="30"/>
      <c r="K569" s="30"/>
      <c r="L569" s="30"/>
      <c r="M569" s="30"/>
    </row>
    <row r="570" spans="8:13" x14ac:dyDescent="0.25">
      <c r="H570" s="31"/>
      <c r="I570" s="30"/>
      <c r="J570" s="30"/>
      <c r="K570" s="30"/>
      <c r="L570" s="30"/>
      <c r="M570" s="30"/>
    </row>
    <row r="571" spans="8:13" x14ac:dyDescent="0.25">
      <c r="H571" s="31"/>
      <c r="I571" s="30"/>
      <c r="J571" s="30"/>
      <c r="K571" s="30"/>
      <c r="L571" s="30"/>
      <c r="M571" s="30"/>
    </row>
    <row r="572" spans="8:13" x14ac:dyDescent="0.25">
      <c r="H572" s="31"/>
      <c r="I572" s="30"/>
      <c r="J572" s="30"/>
      <c r="K572" s="30"/>
      <c r="L572" s="30"/>
      <c r="M572" s="30"/>
    </row>
    <row r="573" spans="8:13" x14ac:dyDescent="0.25">
      <c r="H573" s="31"/>
      <c r="I573" s="30"/>
      <c r="J573" s="30"/>
      <c r="K573" s="30"/>
      <c r="L573" s="30"/>
      <c r="M573" s="30"/>
    </row>
    <row r="574" spans="8:13" x14ac:dyDescent="0.25">
      <c r="H574" s="31"/>
      <c r="I574" s="30"/>
      <c r="J574" s="30"/>
      <c r="K574" s="30"/>
      <c r="L574" s="30"/>
      <c r="M574" s="30"/>
    </row>
    <row r="575" spans="8:13" x14ac:dyDescent="0.25">
      <c r="H575" s="31"/>
      <c r="I575" s="30"/>
      <c r="J575" s="30"/>
      <c r="K575" s="30"/>
      <c r="L575" s="30"/>
      <c r="M575" s="30"/>
    </row>
    <row r="576" spans="8:13" x14ac:dyDescent="0.25">
      <c r="H576" s="31"/>
      <c r="I576" s="30"/>
      <c r="J576" s="30"/>
      <c r="K576" s="30"/>
      <c r="L576" s="30"/>
      <c r="M576" s="30"/>
    </row>
    <row r="577" spans="8:13" x14ac:dyDescent="0.25">
      <c r="H577" s="31"/>
      <c r="I577" s="30"/>
      <c r="J577" s="30"/>
      <c r="K577" s="30"/>
      <c r="L577" s="30"/>
      <c r="M577" s="30"/>
    </row>
    <row r="578" spans="8:13" x14ac:dyDescent="0.25">
      <c r="H578" s="31"/>
      <c r="I578" s="30"/>
      <c r="J578" s="30"/>
      <c r="K578" s="30"/>
      <c r="L578" s="30"/>
      <c r="M578" s="30"/>
    </row>
    <row r="579" spans="8:13" x14ac:dyDescent="0.25">
      <c r="H579" s="31"/>
      <c r="I579" s="30"/>
      <c r="J579" s="30"/>
      <c r="K579" s="30"/>
      <c r="L579" s="30"/>
      <c r="M579" s="30"/>
    </row>
    <row r="580" spans="8:13" x14ac:dyDescent="0.25">
      <c r="H580" s="31"/>
      <c r="I580" s="30"/>
      <c r="J580" s="30"/>
      <c r="K580" s="30"/>
      <c r="L580" s="30"/>
      <c r="M580" s="30"/>
    </row>
    <row r="581" spans="8:13" x14ac:dyDescent="0.25">
      <c r="H581" s="31"/>
      <c r="I581" s="30"/>
      <c r="J581" s="30"/>
      <c r="K581" s="30"/>
      <c r="L581" s="30"/>
      <c r="M581" s="30"/>
    </row>
    <row r="582" spans="8:13" x14ac:dyDescent="0.25">
      <c r="H582" s="31"/>
      <c r="I582" s="30"/>
      <c r="J582" s="30"/>
      <c r="K582" s="30"/>
      <c r="L582" s="30"/>
      <c r="M582" s="30"/>
    </row>
    <row r="583" spans="8:13" x14ac:dyDescent="0.25">
      <c r="H583" s="31"/>
      <c r="I583" s="30"/>
      <c r="J583" s="30"/>
      <c r="K583" s="30"/>
      <c r="L583" s="30"/>
      <c r="M583" s="30"/>
    </row>
    <row r="584" spans="8:13" x14ac:dyDescent="0.25">
      <c r="H584" s="31"/>
      <c r="I584" s="30"/>
      <c r="J584" s="30"/>
      <c r="K584" s="30"/>
      <c r="L584" s="30"/>
      <c r="M584" s="30"/>
    </row>
    <row r="585" spans="8:13" x14ac:dyDescent="0.25">
      <c r="H585" s="31"/>
      <c r="I585" s="30"/>
      <c r="J585" s="30"/>
      <c r="K585" s="30"/>
      <c r="L585" s="30"/>
      <c r="M585" s="30"/>
    </row>
    <row r="586" spans="8:13" x14ac:dyDescent="0.25">
      <c r="H586" s="31"/>
      <c r="I586" s="30"/>
      <c r="J586" s="30"/>
      <c r="K586" s="30"/>
      <c r="L586" s="30"/>
      <c r="M586" s="30"/>
    </row>
    <row r="587" spans="8:13" x14ac:dyDescent="0.25">
      <c r="H587" s="31"/>
      <c r="I587" s="30"/>
      <c r="J587" s="30"/>
      <c r="K587" s="30"/>
      <c r="L587" s="30"/>
      <c r="M587" s="30"/>
    </row>
    <row r="588" spans="8:13" x14ac:dyDescent="0.25">
      <c r="H588" s="31"/>
      <c r="I588" s="30"/>
      <c r="J588" s="30"/>
      <c r="K588" s="30"/>
      <c r="L588" s="30"/>
      <c r="M588" s="30"/>
    </row>
    <row r="589" spans="8:13" x14ac:dyDescent="0.25">
      <c r="H589" s="31"/>
      <c r="I589" s="30"/>
      <c r="J589" s="30"/>
      <c r="K589" s="30"/>
      <c r="L589" s="30"/>
      <c r="M589" s="30"/>
    </row>
    <row r="590" spans="8:13" x14ac:dyDescent="0.25">
      <c r="H590" s="31"/>
      <c r="I590" s="30"/>
      <c r="J590" s="30"/>
      <c r="K590" s="30"/>
      <c r="L590" s="30"/>
      <c r="M590" s="30"/>
    </row>
    <row r="591" spans="8:13" x14ac:dyDescent="0.25">
      <c r="H591" s="31"/>
      <c r="I591" s="30"/>
      <c r="J591" s="30"/>
      <c r="K591" s="30"/>
      <c r="L591" s="30"/>
      <c r="M591" s="30"/>
    </row>
    <row r="592" spans="8:13" x14ac:dyDescent="0.25">
      <c r="H592" s="31"/>
      <c r="I592" s="30"/>
      <c r="J592" s="30"/>
      <c r="K592" s="30"/>
      <c r="L592" s="30"/>
      <c r="M592" s="30"/>
    </row>
    <row r="593" spans="8:13" x14ac:dyDescent="0.25">
      <c r="H593" s="31"/>
      <c r="I593" s="30"/>
      <c r="J593" s="30"/>
      <c r="K593" s="30"/>
      <c r="L593" s="30"/>
      <c r="M593" s="30"/>
    </row>
    <row r="594" spans="8:13" x14ac:dyDescent="0.25">
      <c r="H594" s="31"/>
      <c r="I594" s="30"/>
      <c r="J594" s="30"/>
      <c r="K594" s="30"/>
      <c r="L594" s="30"/>
      <c r="M594" s="30"/>
    </row>
    <row r="595" spans="8:13" x14ac:dyDescent="0.25">
      <c r="H595" s="31"/>
      <c r="I595" s="30"/>
      <c r="J595" s="30"/>
      <c r="K595" s="30"/>
      <c r="L595" s="30"/>
      <c r="M595" s="30"/>
    </row>
    <row r="596" spans="8:13" x14ac:dyDescent="0.25">
      <c r="H596" s="31"/>
      <c r="I596" s="30"/>
      <c r="J596" s="30"/>
      <c r="K596" s="30"/>
      <c r="L596" s="30"/>
      <c r="M596" s="30"/>
    </row>
    <row r="597" spans="8:13" x14ac:dyDescent="0.25">
      <c r="H597" s="31"/>
      <c r="I597" s="30"/>
      <c r="J597" s="30"/>
      <c r="K597" s="30"/>
      <c r="L597" s="30"/>
      <c r="M597" s="30"/>
    </row>
    <row r="598" spans="8:13" x14ac:dyDescent="0.25">
      <c r="H598" s="31"/>
      <c r="I598" s="30"/>
      <c r="J598" s="30"/>
      <c r="K598" s="30"/>
      <c r="L598" s="30"/>
      <c r="M598" s="30"/>
    </row>
    <row r="599" spans="8:13" x14ac:dyDescent="0.25">
      <c r="H599" s="31"/>
      <c r="I599" s="30"/>
      <c r="J599" s="30"/>
      <c r="K599" s="30"/>
      <c r="L599" s="30"/>
      <c r="M599" s="30"/>
    </row>
    <row r="600" spans="8:13" x14ac:dyDescent="0.25">
      <c r="H600" s="31"/>
      <c r="I600" s="30"/>
      <c r="J600" s="30"/>
      <c r="K600" s="30"/>
      <c r="L600" s="30"/>
      <c r="M600" s="30"/>
    </row>
    <row r="601" spans="8:13" x14ac:dyDescent="0.25">
      <c r="H601" s="31"/>
      <c r="I601" s="30"/>
      <c r="J601" s="30"/>
      <c r="K601" s="30"/>
      <c r="L601" s="30"/>
      <c r="M601" s="30"/>
    </row>
    <row r="602" spans="8:13" x14ac:dyDescent="0.25">
      <c r="H602" s="31"/>
      <c r="I602" s="30"/>
      <c r="J602" s="30"/>
      <c r="K602" s="30"/>
      <c r="L602" s="30"/>
      <c r="M602" s="30"/>
    </row>
    <row r="603" spans="8:13" x14ac:dyDescent="0.25">
      <c r="H603" s="31"/>
      <c r="I603" s="30"/>
      <c r="J603" s="30"/>
      <c r="K603" s="30"/>
      <c r="L603" s="30"/>
      <c r="M603" s="30"/>
    </row>
    <row r="604" spans="8:13" x14ac:dyDescent="0.25">
      <c r="H604" s="31"/>
      <c r="I604" s="30"/>
      <c r="J604" s="30"/>
      <c r="K604" s="30"/>
      <c r="L604" s="30"/>
      <c r="M604" s="30"/>
    </row>
    <row r="605" spans="8:13" x14ac:dyDescent="0.25">
      <c r="H605" s="31"/>
      <c r="I605" s="30"/>
      <c r="J605" s="30"/>
      <c r="K605" s="30"/>
      <c r="L605" s="30"/>
      <c r="M605" s="30"/>
    </row>
    <row r="606" spans="8:13" x14ac:dyDescent="0.25">
      <c r="H606" s="31"/>
      <c r="I606" s="30"/>
      <c r="J606" s="30"/>
      <c r="K606" s="30"/>
      <c r="L606" s="30"/>
      <c r="M606" s="30"/>
    </row>
    <row r="607" spans="8:13" x14ac:dyDescent="0.25">
      <c r="H607" s="31"/>
      <c r="I607" s="30"/>
      <c r="J607" s="30"/>
      <c r="K607" s="30"/>
      <c r="L607" s="30"/>
      <c r="M607" s="30"/>
    </row>
    <row r="608" spans="8:13" x14ac:dyDescent="0.25">
      <c r="H608" s="31"/>
      <c r="I608" s="30"/>
      <c r="J608" s="30"/>
      <c r="K608" s="30"/>
      <c r="L608" s="30"/>
      <c r="M608" s="30"/>
    </row>
    <row r="609" spans="8:13" x14ac:dyDescent="0.25">
      <c r="H609" s="31"/>
      <c r="I609" s="30"/>
      <c r="J609" s="30"/>
      <c r="K609" s="30"/>
      <c r="L609" s="30"/>
      <c r="M609" s="30"/>
    </row>
    <row r="610" spans="8:13" x14ac:dyDescent="0.25">
      <c r="H610" s="31"/>
      <c r="I610" s="30"/>
      <c r="J610" s="30"/>
      <c r="K610" s="30"/>
      <c r="L610" s="30"/>
      <c r="M610" s="30"/>
    </row>
    <row r="611" spans="8:13" x14ac:dyDescent="0.25">
      <c r="H611" s="31"/>
      <c r="I611" s="30"/>
      <c r="J611" s="30"/>
      <c r="K611" s="30"/>
      <c r="L611" s="30"/>
      <c r="M611" s="30"/>
    </row>
    <row r="612" spans="8:13" x14ac:dyDescent="0.25">
      <c r="H612" s="31"/>
      <c r="I612" s="30"/>
      <c r="J612" s="30"/>
      <c r="K612" s="30"/>
      <c r="L612" s="30"/>
      <c r="M612" s="30"/>
    </row>
    <row r="613" spans="8:13" x14ac:dyDescent="0.25">
      <c r="H613" s="31"/>
      <c r="I613" s="30"/>
      <c r="J613" s="30"/>
      <c r="K613" s="30"/>
      <c r="L613" s="30"/>
      <c r="M613" s="30"/>
    </row>
    <row r="614" spans="8:13" x14ac:dyDescent="0.25">
      <c r="H614" s="31"/>
      <c r="I614" s="30"/>
      <c r="J614" s="30"/>
      <c r="K614" s="30"/>
      <c r="L614" s="30"/>
      <c r="M614" s="30"/>
    </row>
    <row r="615" spans="8:13" x14ac:dyDescent="0.25">
      <c r="H615" s="31"/>
      <c r="I615" s="30"/>
      <c r="J615" s="30"/>
      <c r="K615" s="30"/>
      <c r="L615" s="30"/>
      <c r="M615" s="30"/>
    </row>
    <row r="616" spans="8:13" x14ac:dyDescent="0.25">
      <c r="H616" s="31"/>
      <c r="I616" s="30"/>
      <c r="J616" s="30"/>
      <c r="K616" s="30"/>
      <c r="L616" s="30"/>
      <c r="M616" s="30"/>
    </row>
    <row r="617" spans="8:13" x14ac:dyDescent="0.25">
      <c r="H617" s="31"/>
      <c r="I617" s="30"/>
      <c r="J617" s="30"/>
      <c r="K617" s="30"/>
      <c r="L617" s="30"/>
      <c r="M617" s="30"/>
    </row>
    <row r="618" spans="8:13" x14ac:dyDescent="0.25">
      <c r="H618" s="31"/>
      <c r="I618" s="30"/>
      <c r="J618" s="30"/>
      <c r="K618" s="30"/>
      <c r="L618" s="30"/>
      <c r="M618" s="30"/>
    </row>
    <row r="619" spans="8:13" x14ac:dyDescent="0.25">
      <c r="H619" s="31"/>
      <c r="I619" s="30"/>
      <c r="J619" s="30"/>
      <c r="K619" s="30"/>
      <c r="L619" s="30"/>
      <c r="M619" s="30"/>
    </row>
    <row r="620" spans="8:13" x14ac:dyDescent="0.25">
      <c r="H620" s="31"/>
      <c r="I620" s="30"/>
      <c r="J620" s="30"/>
      <c r="K620" s="30"/>
      <c r="L620" s="30"/>
      <c r="M620" s="30"/>
    </row>
    <row r="621" spans="8:13" x14ac:dyDescent="0.25">
      <c r="H621" s="31"/>
      <c r="I621" s="30"/>
      <c r="J621" s="30"/>
      <c r="K621" s="30"/>
      <c r="L621" s="30"/>
      <c r="M621" s="30"/>
    </row>
    <row r="622" spans="8:13" x14ac:dyDescent="0.25">
      <c r="H622" s="31"/>
      <c r="I622" s="30"/>
      <c r="J622" s="30"/>
      <c r="K622" s="30"/>
      <c r="L622" s="30"/>
      <c r="M622" s="30"/>
    </row>
    <row r="623" spans="8:13" x14ac:dyDescent="0.25">
      <c r="H623" s="31"/>
      <c r="I623" s="30"/>
      <c r="J623" s="30"/>
      <c r="K623" s="30"/>
      <c r="L623" s="30"/>
      <c r="M623" s="30"/>
    </row>
    <row r="624" spans="8:13" x14ac:dyDescent="0.25">
      <c r="H624" s="31"/>
      <c r="I624" s="30"/>
      <c r="J624" s="30"/>
      <c r="K624" s="30"/>
      <c r="L624" s="30"/>
      <c r="M624" s="30"/>
    </row>
    <row r="625" spans="8:13" x14ac:dyDescent="0.25">
      <c r="H625" s="31"/>
      <c r="I625" s="30"/>
      <c r="J625" s="30"/>
      <c r="K625" s="30"/>
      <c r="L625" s="30"/>
      <c r="M625" s="30"/>
    </row>
    <row r="626" spans="8:13" x14ac:dyDescent="0.25">
      <c r="H626" s="31"/>
      <c r="I626" s="30"/>
      <c r="J626" s="30"/>
      <c r="K626" s="30"/>
      <c r="L626" s="30"/>
      <c r="M626" s="30"/>
    </row>
    <row r="627" spans="8:13" x14ac:dyDescent="0.25">
      <c r="H627" s="31"/>
      <c r="I627" s="30"/>
      <c r="J627" s="30"/>
      <c r="K627" s="30"/>
      <c r="L627" s="30"/>
      <c r="M627" s="30"/>
    </row>
    <row r="628" spans="8:13" x14ac:dyDescent="0.25">
      <c r="H628" s="31"/>
      <c r="I628" s="30"/>
      <c r="J628" s="30"/>
      <c r="K628" s="30"/>
      <c r="L628" s="30"/>
      <c r="M628" s="30"/>
    </row>
    <row r="629" spans="8:13" x14ac:dyDescent="0.25">
      <c r="H629" s="31"/>
      <c r="I629" s="30"/>
      <c r="J629" s="30"/>
      <c r="K629" s="30"/>
      <c r="L629" s="30"/>
      <c r="M629" s="30"/>
    </row>
    <row r="630" spans="8:13" x14ac:dyDescent="0.25">
      <c r="H630" s="31"/>
      <c r="I630" s="30"/>
      <c r="J630" s="30"/>
      <c r="K630" s="30"/>
      <c r="L630" s="30"/>
      <c r="M630" s="30"/>
    </row>
    <row r="631" spans="8:13" x14ac:dyDescent="0.25">
      <c r="H631" s="31"/>
      <c r="I631" s="30"/>
      <c r="J631" s="30"/>
      <c r="K631" s="30"/>
      <c r="L631" s="30"/>
      <c r="M631" s="30"/>
    </row>
    <row r="632" spans="8:13" x14ac:dyDescent="0.25">
      <c r="H632" s="31"/>
      <c r="I632" s="30"/>
      <c r="J632" s="30"/>
      <c r="K632" s="30"/>
      <c r="L632" s="30"/>
      <c r="M632" s="30"/>
    </row>
    <row r="633" spans="8:13" x14ac:dyDescent="0.25">
      <c r="H633" s="31"/>
      <c r="I633" s="30"/>
      <c r="J633" s="30"/>
      <c r="K633" s="30"/>
      <c r="L633" s="30"/>
      <c r="M633" s="30"/>
    </row>
    <row r="634" spans="8:13" x14ac:dyDescent="0.25">
      <c r="H634" s="31"/>
      <c r="I634" s="30"/>
      <c r="J634" s="30"/>
      <c r="K634" s="30"/>
      <c r="L634" s="30"/>
      <c r="M634" s="30"/>
    </row>
    <row r="635" spans="8:13" x14ac:dyDescent="0.25">
      <c r="H635" s="31"/>
      <c r="I635" s="30"/>
      <c r="J635" s="30"/>
      <c r="K635" s="30"/>
      <c r="L635" s="30"/>
      <c r="M635" s="30"/>
    </row>
    <row r="636" spans="8:13" x14ac:dyDescent="0.25">
      <c r="H636" s="31"/>
      <c r="I636" s="30"/>
      <c r="J636" s="30"/>
      <c r="K636" s="30"/>
      <c r="L636" s="30"/>
      <c r="M636" s="30"/>
    </row>
    <row r="637" spans="8:13" x14ac:dyDescent="0.25">
      <c r="H637" s="31"/>
      <c r="I637" s="30"/>
      <c r="J637" s="30"/>
      <c r="K637" s="30"/>
      <c r="L637" s="30"/>
      <c r="M637" s="30"/>
    </row>
    <row r="638" spans="8:13" x14ac:dyDescent="0.25">
      <c r="H638" s="31"/>
      <c r="I638" s="30"/>
      <c r="J638" s="30"/>
      <c r="K638" s="30"/>
      <c r="L638" s="30"/>
      <c r="M638" s="30"/>
    </row>
    <row r="639" spans="8:13" x14ac:dyDescent="0.25">
      <c r="H639" s="31"/>
      <c r="I639" s="30"/>
      <c r="J639" s="30"/>
      <c r="K639" s="30"/>
      <c r="L639" s="30"/>
      <c r="M639" s="30"/>
    </row>
    <row r="640" spans="8:13" x14ac:dyDescent="0.25">
      <c r="H640" s="31"/>
      <c r="I640" s="30"/>
      <c r="J640" s="30"/>
      <c r="K640" s="30"/>
      <c r="L640" s="30"/>
      <c r="M640" s="30"/>
    </row>
    <row r="641" spans="8:13" x14ac:dyDescent="0.25">
      <c r="H641" s="31"/>
      <c r="I641" s="30"/>
      <c r="J641" s="30"/>
      <c r="K641" s="30"/>
      <c r="L641" s="30"/>
      <c r="M641" s="30"/>
    </row>
  </sheetData>
  <pageMargins left="0.7" right="0.7" top="0.78740157499999996" bottom="0.78740157499999996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Coling</dc:creator>
  <cp:lastModifiedBy>CLC4</cp:lastModifiedBy>
  <cp:lastPrinted>2019-04-17T10:54:15Z</cp:lastPrinted>
  <dcterms:created xsi:type="dcterms:W3CDTF">2019-03-26T15:00:33Z</dcterms:created>
  <dcterms:modified xsi:type="dcterms:W3CDTF">2019-04-17T13:24:55Z</dcterms:modified>
</cp:coreProperties>
</file>