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C4\Documents\"/>
    </mc:Choice>
  </mc:AlternateContent>
  <bookViews>
    <workbookView xWindow="0" yWindow="0" windowWidth="28800" windowHeight="12345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3" i="1"/>
  <c r="I18" i="1"/>
  <c r="I17" i="1"/>
  <c r="I16" i="1"/>
  <c r="I10" i="1"/>
  <c r="I9" i="1"/>
  <c r="I8" i="1"/>
  <c r="I6" i="1"/>
  <c r="I4" i="1"/>
  <c r="I3" i="1"/>
  <c r="I2" i="1"/>
</calcChain>
</file>

<file path=xl/sharedStrings.xml><?xml version="1.0" encoding="utf-8"?>
<sst xmlns="http://schemas.openxmlformats.org/spreadsheetml/2006/main" count="119" uniqueCount="98">
  <si>
    <t>Autor</t>
  </si>
  <si>
    <t>Žadatel</t>
  </si>
  <si>
    <t>Akce</t>
  </si>
  <si>
    <t>Termín</t>
  </si>
  <si>
    <t>Země</t>
  </si>
  <si>
    <t>Email</t>
  </si>
  <si>
    <t>Žadatel - autor/ka</t>
  </si>
  <si>
    <t>Ketos</t>
  </si>
  <si>
    <t>12.3.–15.3. 2020</t>
  </si>
  <si>
    <t>Arnošt Goldflam, Ivan Motýl, Helena Bendová, Zbyněk Vybíral</t>
  </si>
  <si>
    <t>literarnyklub.sk – občianske združenie</t>
  </si>
  <si>
    <t>Irena Šťastná</t>
  </si>
  <si>
    <t>5.3. a 6.3.2020</t>
  </si>
  <si>
    <t>cca. 20.3. 2020</t>
  </si>
  <si>
    <t>České centrum Budapešť</t>
  </si>
  <si>
    <t>23. – 26. 4. 2020</t>
  </si>
  <si>
    <t>Amaltea</t>
  </si>
  <si>
    <t>06.-08.03.2020</t>
  </si>
  <si>
    <t>Jiří Dvořák a Marie Štumpfová</t>
  </si>
  <si>
    <t>Szláv Textus Egyesület</t>
  </si>
  <si>
    <t>Sylva Fischerová</t>
  </si>
  <si>
    <t>Mittel Punkt Europa e. V.</t>
  </si>
  <si>
    <t>29.-30. 1. 2020</t>
  </si>
  <si>
    <t>J.H. Krchovský</t>
  </si>
  <si>
    <t>1. – 5. 2020</t>
  </si>
  <si>
    <t>Mornštajnová</t>
  </si>
  <si>
    <t xml:space="preserve">Eva Mrázková </t>
  </si>
  <si>
    <t>Cechia associazione cittadini e amici della Repup. Ceca</t>
  </si>
  <si>
    <t>květen 2020</t>
  </si>
  <si>
    <t xml:space="preserve">Katedra bohemistiky, Fakulta Al-Alsun, Univerzita Ain Shams, Káhira, Egypt </t>
  </si>
  <si>
    <t xml:space="preserve">11. – 16. 4. 2020 </t>
  </si>
  <si>
    <t>21. – 25. 1. 2020</t>
  </si>
  <si>
    <t>Adam Borzič</t>
  </si>
  <si>
    <t xml:space="preserve">Adam Borzič, Zuzana Lazarová </t>
  </si>
  <si>
    <t xml:space="preserve">Křest knihy Probudím se na Šibuji (naklad. Galaktika, v překladu vítězky soutěže Cena Susanny Roth Anny Kolláth) v rámci Mezinárodního knižního festivalu v Budapešti. Autorka se zúčastní samotného křtu knihy a dále bude českou zástupkyní na již tradiční akci, která veletrh doprovází – tzv. First Novel Festival (dále FNF). </t>
  </si>
  <si>
    <t>Křest knihy Jak zvířata spí (nakl. Csirimojó) na 27. mezinárodním knižním festivalu v Budapešti. Prezentace knihy proběhne v dětském pavilonu a bude pokračovat workshopem. Knížka se představí také na Noci malých knihkupců a to formou workshopu.</t>
  </si>
  <si>
    <t xml:space="preserve">S. Fischerová představí německé vydání knihy Evropa je jako židle Thonet ...  v Augsburgu (Stadtbibliothek) a Mnichově (Autorenbuchhandlung). Obě akce bude moderovat Z. Jürgens, v Mnichově se čtení zúčastní také překladatelka Hana Hadas. V  jednání je ještě spolupráce s institutem slavistiky na mnichovské Ludwig-Maximilian-Universität, kde by se měla uskutečnit dílna se studenty. </t>
  </si>
  <si>
    <t>Asociace navázala spolupráci s městskou knihovnou Berio, ve které bude bude nejen dětem z české školy představena kniha České pohádky (italsko-česká) . Cílem akce je prezentovat knihu a zároveň navázat možnou spolupráci v oblasti literatury</t>
  </si>
  <si>
    <t>České centrum Řím ve spolupráci s Miraggi</t>
  </si>
  <si>
    <t>Literární „tour“ Markéty Pilátové v Itálii. Autorka představí italské vydání knihy „S Baťou v džungli“ (Con Bata nella giungla, Miraggi, 2020)  ve čtyřech italských městech (Terst, Turín, Boloňa a Řím), a to jak v kontextu filmového festivalu, tak prestižních knihkupectvích (bude upřesněno).</t>
  </si>
  <si>
    <t>Markéta Pilátová</t>
  </si>
  <si>
    <t>16.1.-23.1.2020</t>
  </si>
  <si>
    <t xml:space="preserve">Kateřina Rudčenková </t>
  </si>
  <si>
    <t xml:space="preserve">Účast Kateřiny Rudčenkové na historicky první propagaci českých autorů ve frankofonní karibské oblasti, na Martiniku (Francie). Projekt Ostrovy a kontinenty má část literární a divadelní. </t>
  </si>
  <si>
    <t>Komba a ETC Caraibe</t>
  </si>
  <si>
    <t>Autorské  čtení a beseda s autorem v Instytutu Książki, exkurze v redakci literárního periodika Miesięcznika „Twórczość.</t>
  </si>
  <si>
    <t xml:space="preserve">Tomáš Zmeškal </t>
  </si>
  <si>
    <t>Sefsafa Culture and Publishing</t>
  </si>
  <si>
    <t>20.3.-27.3.</t>
  </si>
  <si>
    <t xml:space="preserve">Radek Malý </t>
  </si>
  <si>
    <t>autor</t>
  </si>
  <si>
    <t>autorka</t>
  </si>
  <si>
    <t>Částka, o kterou se žádá.</t>
  </si>
  <si>
    <t>Německo (EUR)</t>
  </si>
  <si>
    <t>Vídeň (EUR)</t>
  </si>
  <si>
    <t>Polsko (EUR)</t>
  </si>
  <si>
    <t xml:space="preserve">požadovaná částka  </t>
  </si>
  <si>
    <t xml:space="preserve">Účast autorů na akci s názvem Čo je nové, která navazuje na úspešnou sérii českých populárně - vědeckých knih vydavatelství Nová beseda. Beseda A. Goldflama na I. Motýla v rámci pravidelných literárních klubů, které probíhají v komunitním centru Kalab v Bratislavě. </t>
  </si>
  <si>
    <t>Maďarsko (CZK)</t>
  </si>
  <si>
    <t>Slovensko (EUR)</t>
  </si>
  <si>
    <t>Itálie (CZK)</t>
  </si>
  <si>
    <t>Egypt (EUR)</t>
  </si>
  <si>
    <t>Martinik (CZK)</t>
  </si>
  <si>
    <t>Rakousko (CZK)</t>
  </si>
  <si>
    <t>Polsko (CZK)</t>
  </si>
  <si>
    <t xml:space="preserve">Globale </t>
  </si>
  <si>
    <t xml:space="preserve">Účast autorů na debatách, autorská čtení v rámci 4. ročníku  festivalu So macht man Frühling. </t>
  </si>
  <si>
    <t xml:space="preserve">14.-23.4. </t>
  </si>
  <si>
    <t xml:space="preserve">Miroslav Balaštík </t>
  </si>
  <si>
    <t xml:space="preserve">Diskuze s Mirkem Balaštíkem o jeho tvorbě, budoucnosti Evropy, ale i o tom, jak vypadá český knižní trh.  </t>
  </si>
  <si>
    <t>5.-7. 5.</t>
  </si>
  <si>
    <t>Ondřej Cikán</t>
  </si>
  <si>
    <t xml:space="preserve">Kétos/České centrum Berlín </t>
  </si>
  <si>
    <t>780 EUR</t>
  </si>
  <si>
    <t>3900 EUR</t>
  </si>
  <si>
    <t xml:space="preserve">Přidělená částka </t>
  </si>
  <si>
    <t>790 EUR</t>
  </si>
  <si>
    <t>580 EUR</t>
  </si>
  <si>
    <t>900 EUR</t>
  </si>
  <si>
    <t>2200 PLN</t>
  </si>
  <si>
    <t>620 EUR</t>
  </si>
  <si>
    <t>1170 EUR</t>
  </si>
  <si>
    <t>1370 EUR</t>
  </si>
  <si>
    <t>390 EUR</t>
  </si>
  <si>
    <t xml:space="preserve">přidělená částka </t>
  </si>
  <si>
    <t xml:space="preserve">Částka na smlouvu </t>
  </si>
  <si>
    <t>Hana Mornštajnová se zúčastní křtu maďarského vydání knihy Hana (nakl. Csirimojó) v rámci Mezinárodního knižního festivalu v Budapešti
Autorka se zúčastní samotného křtu knihy a dále bude českou zástupkyní na debatě European Writers Meeting.</t>
  </si>
  <si>
    <t>Křest knížky Dějiny nitě (Die Geschichte des Fadens) Adama Borziče v překladu Martiny Lisy. Moderuje Ondřej Cikán. Dvě dvojjazyčná čtení s překladatelkou v doprovodném programu Lipského knižního veletrhu.</t>
  </si>
  <si>
    <t>Křest a dvojjazyčné čtení s Adamem Borzičem, Zuzanou Lazarovou  a překladatelkou Martinou Lisou. Moderuje Ondřej Cikán.</t>
  </si>
  <si>
    <t>Dvě dvojjazyčná čtení Cikánovy vlastní tvorby, obohacená o Cikánovy překlady poezie do němčiny (Březina, Mácha, Hlaváček, Nezval a d.). Moderuje Martina Lisá.</t>
  </si>
  <si>
    <t xml:space="preserve">Autorské čtení Radky Denemarkové na festivalu v Poznani, v rámci čtení bude představen román Příspěvek k dějinám radosti, ale i překlad románu Kobold. </t>
  </si>
  <si>
    <t xml:space="preserve">Křest připravované knížky Als ob / Jakoby a dvojjazyčné čtení J.H. Krchovského s překladatelem Ondřejem Cikánem z knížky Mumie auf Reisen, doprovázené koncertem kapely Krch-Off. </t>
  </si>
  <si>
    <t>Přednáška Markéty Pilátové na Katedře bohemistiky o své tvorbě pro studenty bohemistiky a zájemce z řad studentů univerzity. Dále povede seminář tvůrčího psaní pro vybrané motivované studenty vyšších ročníků. 
Na ZÚ Káhira bude mít besedu s krajany a workshop s dětmi krajanů a představí svou tvorbu také pro děti.
Zároveň se představí širšímu publiku v rámci Káhirského knižního festivalu 2020 (jako doprovodný program).</t>
  </si>
  <si>
    <t xml:space="preserve">Křest překladu románu Tomáše Zmeškala Milostný dopis klíčovým písmem do arabštiny během Káhirského literárního festivalu. </t>
  </si>
  <si>
    <r>
      <rPr>
        <sz val="12"/>
        <color theme="1"/>
        <rFont val="Calibri"/>
        <family val="2"/>
        <charset val="238"/>
        <scheme val="minor"/>
      </rPr>
      <t>Vratislav Maňák,  Jiří Padevět, Magdaléna Rejžková, Jaromír Typlt a Pavel Novotný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</si>
  <si>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Tři besedy s žáky ve Vídni o poezii p o knize Kafka – člověk své i naší doby.</t>
  </si>
  <si>
    <t>Anna Cima</t>
  </si>
  <si>
    <t>Radka Denemarková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</si>
</sst>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164" fontId="2" fillId="3" borderId="1" xfId="0" applyNumberFormat="1" applyFont="1" applyFill="1" applyBorder="1"/>
    <xf numFmtId="0" fontId="1" fillId="4" borderId="1" xfId="0" applyFont="1" applyFill="1" applyBorder="1"/>
    <xf numFmtId="164" fontId="2" fillId="4" borderId="1" xfId="0" applyNumberFormat="1" applyFont="1" applyFill="1" applyBorder="1"/>
    <xf numFmtId="0" fontId="5" fillId="0" borderId="1" xfId="0" applyFont="1" applyBorder="1"/>
    <xf numFmtId="0" fontId="1" fillId="3" borderId="1" xfId="0" applyFont="1" applyFill="1" applyBorder="1"/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8" fillId="0" borderId="1" xfId="1" applyFont="1" applyBorder="1"/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8" fillId="0" borderId="1" xfId="1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Fill="1" applyBorder="1"/>
    <xf numFmtId="0" fontId="6" fillId="3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14" fontId="6" fillId="0" borderId="1" xfId="0" applyNumberFormat="1" applyFont="1" applyBorder="1" applyAlignment="1">
      <alignment horizontal="right"/>
    </xf>
    <xf numFmtId="14" fontId="5" fillId="0" borderId="1" xfId="0" applyNumberFormat="1" applyFont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17" fontId="6" fillId="0" borderId="1" xfId="0" quotePrefix="1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 wrapText="1"/>
    </xf>
    <xf numFmtId="0" fontId="6" fillId="3" borderId="1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7" fillId="2" borderId="1" xfId="0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Border="1"/>
    <xf numFmtId="0" fontId="4" fillId="5" borderId="1" xfId="0" applyFont="1" applyFill="1" applyBorder="1"/>
    <xf numFmtId="164" fontId="2" fillId="5" borderId="1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4" fillId="2" borderId="1" xfId="0" applyFont="1" applyFill="1" applyBorder="1"/>
    <xf numFmtId="0" fontId="0" fillId="0" borderId="1" xfId="0" applyBorder="1"/>
    <xf numFmtId="164" fontId="6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7" fillId="5" borderId="3" xfId="0" applyFont="1" applyFill="1" applyBorder="1"/>
    <xf numFmtId="164" fontId="7" fillId="5" borderId="1" xfId="0" applyNumberFormat="1" applyFont="1" applyFill="1" applyBorder="1" applyAlignment="1">
      <alignment horizontal="right"/>
    </xf>
    <xf numFmtId="0" fontId="4" fillId="5" borderId="0" xfId="0" applyFont="1" applyFill="1"/>
    <xf numFmtId="164" fontId="4" fillId="5" borderId="0" xfId="0" applyNumberFormat="1" applyFont="1" applyFill="1"/>
    <xf numFmtId="164" fontId="9" fillId="5" borderId="1" xfId="0" applyNumberFormat="1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topLeftCell="B1" workbookViewId="0">
      <pane ySplit="1" topLeftCell="A14" activePane="bottomLeft" state="frozen"/>
      <selection pane="bottomLeft" activeCell="D5" sqref="D5"/>
    </sheetView>
  </sheetViews>
  <sheetFormatPr defaultRowHeight="15" x14ac:dyDescent="0.25"/>
  <cols>
    <col min="1" max="1" width="4.140625" hidden="1" customWidth="1"/>
    <col min="2" max="2" width="4.140625" customWidth="1"/>
    <col min="3" max="3" width="34" style="1" customWidth="1"/>
    <col min="4" max="4" width="42.42578125" style="1" customWidth="1"/>
    <col min="5" max="5" width="10.42578125" style="1" hidden="1" customWidth="1"/>
    <col min="6" max="6" width="62.42578125" style="5" customWidth="1"/>
    <col min="7" max="7" width="18.42578125" style="1" customWidth="1"/>
    <col min="8" max="8" width="24.85546875" style="1" customWidth="1"/>
    <col min="9" max="9" width="18.28515625" style="1" customWidth="1"/>
    <col min="10" max="10" width="18.140625" customWidth="1"/>
    <col min="11" max="11" width="25.85546875" hidden="1" customWidth="1"/>
    <col min="12" max="12" width="10.85546875" customWidth="1"/>
  </cols>
  <sheetData>
    <row r="1" spans="1:11" ht="31.5" x14ac:dyDescent="0.25">
      <c r="A1" s="11"/>
      <c r="B1" s="11"/>
      <c r="C1" s="15" t="s">
        <v>0</v>
      </c>
      <c r="D1" s="15" t="s">
        <v>1</v>
      </c>
      <c r="E1" s="15" t="s">
        <v>5</v>
      </c>
      <c r="F1" s="16" t="s">
        <v>2</v>
      </c>
      <c r="G1" s="15" t="s">
        <v>3</v>
      </c>
      <c r="H1" s="15" t="s">
        <v>4</v>
      </c>
      <c r="I1" s="16" t="s">
        <v>52</v>
      </c>
      <c r="J1" s="48" t="s">
        <v>75</v>
      </c>
      <c r="K1" s="44" t="s">
        <v>85</v>
      </c>
    </row>
    <row r="2" spans="1:11" ht="63" x14ac:dyDescent="0.25">
      <c r="A2" s="17">
        <v>1</v>
      </c>
      <c r="B2" s="17">
        <v>1</v>
      </c>
      <c r="C2" s="14" t="s">
        <v>32</v>
      </c>
      <c r="D2" s="14" t="s">
        <v>7</v>
      </c>
      <c r="E2" s="18"/>
      <c r="F2" s="13" t="s">
        <v>87</v>
      </c>
      <c r="G2" s="19" t="s">
        <v>8</v>
      </c>
      <c r="H2" s="14" t="s">
        <v>53</v>
      </c>
      <c r="I2" s="20">
        <f>(910*25)</f>
        <v>22750</v>
      </c>
      <c r="J2" s="49">
        <v>20000</v>
      </c>
      <c r="K2" s="45" t="s">
        <v>76</v>
      </c>
    </row>
    <row r="3" spans="1:11" ht="66" customHeight="1" x14ac:dyDescent="0.25">
      <c r="A3" s="17">
        <v>2</v>
      </c>
      <c r="B3" s="17">
        <v>2</v>
      </c>
      <c r="C3" s="13" t="s">
        <v>33</v>
      </c>
      <c r="D3" s="13" t="s">
        <v>7</v>
      </c>
      <c r="E3" s="21"/>
      <c r="F3" s="22" t="s">
        <v>88</v>
      </c>
      <c r="G3" s="14" t="s">
        <v>13</v>
      </c>
      <c r="H3" s="14" t="s">
        <v>54</v>
      </c>
      <c r="I3" s="20">
        <f>(1240*25)</f>
        <v>31000</v>
      </c>
      <c r="J3" s="49">
        <v>15000</v>
      </c>
      <c r="K3" s="45" t="s">
        <v>77</v>
      </c>
    </row>
    <row r="4" spans="1:11" ht="47.25" x14ac:dyDescent="0.25">
      <c r="A4" s="17">
        <v>3</v>
      </c>
      <c r="B4" s="17">
        <v>3</v>
      </c>
      <c r="C4" s="13" t="s">
        <v>71</v>
      </c>
      <c r="D4" s="14" t="s">
        <v>7</v>
      </c>
      <c r="E4" s="18"/>
      <c r="F4" s="13" t="s">
        <v>89</v>
      </c>
      <c r="G4" s="11" t="s">
        <v>8</v>
      </c>
      <c r="H4" s="23" t="s">
        <v>53</v>
      </c>
      <c r="I4" s="20">
        <f>(930*25)</f>
        <v>23250</v>
      </c>
      <c r="J4" s="49">
        <v>23000</v>
      </c>
      <c r="K4" s="45" t="s">
        <v>78</v>
      </c>
    </row>
    <row r="5" spans="1:11" ht="110.25" customHeight="1" x14ac:dyDescent="0.25">
      <c r="A5" s="24">
        <v>4</v>
      </c>
      <c r="B5" s="24">
        <v>4</v>
      </c>
      <c r="C5" s="14" t="s">
        <v>96</v>
      </c>
      <c r="D5" s="23" t="s">
        <v>14</v>
      </c>
      <c r="E5" s="25"/>
      <c r="F5" s="13" t="s">
        <v>34</v>
      </c>
      <c r="G5" s="19" t="s">
        <v>15</v>
      </c>
      <c r="H5" s="23" t="s">
        <v>58</v>
      </c>
      <c r="I5" s="20">
        <v>49500</v>
      </c>
      <c r="J5" s="49">
        <v>24000</v>
      </c>
      <c r="K5" s="46">
        <v>24000</v>
      </c>
    </row>
    <row r="6" spans="1:11" ht="64.5" customHeight="1" x14ac:dyDescent="0.25">
      <c r="A6" s="24">
        <v>5</v>
      </c>
      <c r="B6" s="24">
        <v>5</v>
      </c>
      <c r="C6" s="23" t="s">
        <v>97</v>
      </c>
      <c r="D6" s="25" t="s">
        <v>16</v>
      </c>
      <c r="E6" s="25"/>
      <c r="F6" s="13" t="s">
        <v>90</v>
      </c>
      <c r="G6" s="19" t="s">
        <v>17</v>
      </c>
      <c r="H6" s="23" t="s">
        <v>55</v>
      </c>
      <c r="I6" s="20">
        <f>(693*25)</f>
        <v>17325</v>
      </c>
      <c r="J6" s="49">
        <v>13000</v>
      </c>
      <c r="K6" s="47" t="s">
        <v>79</v>
      </c>
    </row>
    <row r="7" spans="1:11" ht="72.75" customHeight="1" x14ac:dyDescent="0.25">
      <c r="A7" s="17">
        <v>6</v>
      </c>
      <c r="B7" s="17">
        <v>6</v>
      </c>
      <c r="C7" s="14" t="s">
        <v>18</v>
      </c>
      <c r="D7" s="14" t="s">
        <v>19</v>
      </c>
      <c r="E7" s="21"/>
      <c r="F7" s="13" t="s">
        <v>35</v>
      </c>
      <c r="G7" s="26" t="s">
        <v>15</v>
      </c>
      <c r="H7" s="14" t="s">
        <v>58</v>
      </c>
      <c r="I7" s="20">
        <v>47200</v>
      </c>
      <c r="J7" s="49">
        <v>35000</v>
      </c>
      <c r="K7" s="46">
        <v>35000</v>
      </c>
    </row>
    <row r="8" spans="1:11" ht="123.75" customHeight="1" x14ac:dyDescent="0.25">
      <c r="A8" s="17">
        <v>7</v>
      </c>
      <c r="B8" s="17">
        <v>7</v>
      </c>
      <c r="C8" s="14" t="s">
        <v>20</v>
      </c>
      <c r="D8" s="11" t="s">
        <v>21</v>
      </c>
      <c r="E8" s="21"/>
      <c r="F8" s="22" t="s">
        <v>36</v>
      </c>
      <c r="G8" s="19" t="s">
        <v>22</v>
      </c>
      <c r="H8" s="14" t="s">
        <v>53</v>
      </c>
      <c r="I8" s="20">
        <f>(640*25)</f>
        <v>16000</v>
      </c>
      <c r="J8" s="49">
        <v>16000</v>
      </c>
      <c r="K8" s="45" t="s">
        <v>80</v>
      </c>
    </row>
    <row r="9" spans="1:11" ht="47.25" x14ac:dyDescent="0.25">
      <c r="A9" s="17">
        <v>8</v>
      </c>
      <c r="B9" s="17">
        <v>8</v>
      </c>
      <c r="C9" s="14" t="s">
        <v>23</v>
      </c>
      <c r="D9" s="9" t="s">
        <v>72</v>
      </c>
      <c r="E9" s="18"/>
      <c r="F9" s="13" t="s">
        <v>91</v>
      </c>
      <c r="G9" s="27">
        <v>43917</v>
      </c>
      <c r="H9" s="14" t="s">
        <v>53</v>
      </c>
      <c r="I9" s="20">
        <f>(800*25)</f>
        <v>20000</v>
      </c>
      <c r="J9" s="49">
        <v>20000</v>
      </c>
      <c r="K9" s="45" t="s">
        <v>73</v>
      </c>
    </row>
    <row r="10" spans="1:11" ht="78.75" x14ac:dyDescent="0.25">
      <c r="A10" s="24">
        <v>12</v>
      </c>
      <c r="B10" s="24">
        <v>9</v>
      </c>
      <c r="C10" s="13" t="s">
        <v>9</v>
      </c>
      <c r="D10" s="13" t="s">
        <v>10</v>
      </c>
      <c r="E10" s="18"/>
      <c r="F10" s="13" t="s">
        <v>57</v>
      </c>
      <c r="G10" s="14" t="s">
        <v>24</v>
      </c>
      <c r="H10" s="14" t="s">
        <v>59</v>
      </c>
      <c r="I10" s="20">
        <f>(1160*25)</f>
        <v>29000</v>
      </c>
      <c r="J10" s="49">
        <v>0</v>
      </c>
      <c r="K10" s="45"/>
    </row>
    <row r="11" spans="1:11" ht="78.75" x14ac:dyDescent="0.25">
      <c r="A11" s="24">
        <v>14</v>
      </c>
      <c r="B11" s="24">
        <v>10</v>
      </c>
      <c r="C11" s="28" t="s">
        <v>25</v>
      </c>
      <c r="D11" s="14" t="s">
        <v>14</v>
      </c>
      <c r="E11" s="18"/>
      <c r="F11" s="13" t="s">
        <v>86</v>
      </c>
      <c r="G11" s="19" t="s">
        <v>15</v>
      </c>
      <c r="H11" s="14" t="s">
        <v>58</v>
      </c>
      <c r="I11" s="20">
        <v>31600</v>
      </c>
      <c r="J11" s="49">
        <v>23000</v>
      </c>
      <c r="K11" s="46">
        <v>23000</v>
      </c>
    </row>
    <row r="12" spans="1:11" ht="63" x14ac:dyDescent="0.25">
      <c r="A12" s="24">
        <v>15</v>
      </c>
      <c r="B12" s="24">
        <v>11</v>
      </c>
      <c r="C12" s="29" t="s">
        <v>26</v>
      </c>
      <c r="D12" s="13" t="s">
        <v>27</v>
      </c>
      <c r="E12" s="18"/>
      <c r="F12" s="22" t="s">
        <v>37</v>
      </c>
      <c r="G12" s="30" t="s">
        <v>28</v>
      </c>
      <c r="H12" s="14" t="s">
        <v>60</v>
      </c>
      <c r="I12" s="20">
        <v>8000</v>
      </c>
      <c r="J12" s="49">
        <v>0</v>
      </c>
      <c r="K12" s="45"/>
    </row>
    <row r="13" spans="1:11" ht="154.5" customHeight="1" x14ac:dyDescent="0.25">
      <c r="A13" s="24">
        <v>16</v>
      </c>
      <c r="B13" s="24">
        <v>12</v>
      </c>
      <c r="C13" s="28" t="s">
        <v>40</v>
      </c>
      <c r="D13" s="13" t="s">
        <v>29</v>
      </c>
      <c r="E13" s="18"/>
      <c r="F13" s="13" t="s">
        <v>92</v>
      </c>
      <c r="G13" s="19" t="s">
        <v>30</v>
      </c>
      <c r="H13" s="14" t="s">
        <v>61</v>
      </c>
      <c r="I13" s="31">
        <v>30000</v>
      </c>
      <c r="J13" s="49">
        <v>30000</v>
      </c>
      <c r="K13" s="45" t="s">
        <v>81</v>
      </c>
    </row>
    <row r="14" spans="1:11" ht="87.75" customHeight="1" x14ac:dyDescent="0.25">
      <c r="A14" s="32">
        <v>17</v>
      </c>
      <c r="B14" s="32">
        <v>13</v>
      </c>
      <c r="C14" s="28" t="s">
        <v>40</v>
      </c>
      <c r="D14" s="13" t="s">
        <v>38</v>
      </c>
      <c r="E14" s="18"/>
      <c r="F14" s="13" t="s">
        <v>39</v>
      </c>
      <c r="G14" s="19" t="s">
        <v>31</v>
      </c>
      <c r="H14" s="14" t="s">
        <v>60</v>
      </c>
      <c r="I14" s="20">
        <v>37000</v>
      </c>
      <c r="J14" s="49">
        <v>35000</v>
      </c>
      <c r="K14" s="46">
        <v>35000</v>
      </c>
    </row>
    <row r="15" spans="1:11" ht="63" customHeight="1" x14ac:dyDescent="0.25">
      <c r="A15" s="33"/>
      <c r="B15" s="32">
        <v>14</v>
      </c>
      <c r="C15" s="28" t="s">
        <v>42</v>
      </c>
      <c r="D15" s="14" t="s">
        <v>44</v>
      </c>
      <c r="E15" s="18"/>
      <c r="F15" s="22" t="s">
        <v>43</v>
      </c>
      <c r="G15" s="19" t="s">
        <v>41</v>
      </c>
      <c r="H15" s="34" t="s">
        <v>62</v>
      </c>
      <c r="I15" s="20">
        <v>64000</v>
      </c>
      <c r="J15" s="49">
        <v>45000</v>
      </c>
      <c r="K15" s="46">
        <v>45000</v>
      </c>
    </row>
    <row r="16" spans="1:11" ht="39" customHeight="1" x14ac:dyDescent="0.25">
      <c r="A16" s="33"/>
      <c r="B16" s="32">
        <v>15</v>
      </c>
      <c r="C16" s="28" t="s">
        <v>46</v>
      </c>
      <c r="D16" s="14" t="s">
        <v>47</v>
      </c>
      <c r="E16" s="18"/>
      <c r="F16" s="22" t="s">
        <v>93</v>
      </c>
      <c r="G16" s="19" t="s">
        <v>48</v>
      </c>
      <c r="H16" s="34" t="s">
        <v>61</v>
      </c>
      <c r="I16" s="20">
        <f>(1870*25)</f>
        <v>46750</v>
      </c>
      <c r="J16" s="49">
        <v>35000</v>
      </c>
      <c r="K16" s="45" t="s">
        <v>82</v>
      </c>
    </row>
    <row r="17" spans="1:11" ht="54" customHeight="1" x14ac:dyDescent="0.25">
      <c r="A17" s="33"/>
      <c r="B17" s="32">
        <v>16</v>
      </c>
      <c r="C17" s="43" t="s">
        <v>94</v>
      </c>
      <c r="D17" s="14" t="s">
        <v>65</v>
      </c>
      <c r="E17" s="18"/>
      <c r="F17" s="22" t="s">
        <v>66</v>
      </c>
      <c r="G17" s="19" t="s">
        <v>67</v>
      </c>
      <c r="H17" s="34" t="s">
        <v>53</v>
      </c>
      <c r="I17" s="20">
        <f>(4275*25)</f>
        <v>106875</v>
      </c>
      <c r="J17" s="49">
        <v>100000</v>
      </c>
      <c r="K17" s="45" t="s">
        <v>74</v>
      </c>
    </row>
    <row r="18" spans="1:11" ht="51" customHeight="1" x14ac:dyDescent="0.25">
      <c r="A18" s="33"/>
      <c r="B18" s="32">
        <v>17</v>
      </c>
      <c r="C18" s="42" t="s">
        <v>68</v>
      </c>
      <c r="D18" s="14" t="s">
        <v>65</v>
      </c>
      <c r="E18" s="18"/>
      <c r="F18" s="22" t="s">
        <v>69</v>
      </c>
      <c r="G18" s="19" t="s">
        <v>70</v>
      </c>
      <c r="H18" s="34" t="s">
        <v>53</v>
      </c>
      <c r="I18" s="20">
        <f>(955*25)</f>
        <v>23875</v>
      </c>
      <c r="J18" s="49">
        <v>10000</v>
      </c>
      <c r="K18" s="45" t="s">
        <v>83</v>
      </c>
    </row>
    <row r="19" spans="1:11" ht="15.75" x14ac:dyDescent="0.25">
      <c r="A19" s="35"/>
      <c r="B19" s="41"/>
      <c r="C19" s="15" t="s">
        <v>0</v>
      </c>
      <c r="D19" s="15" t="s">
        <v>6</v>
      </c>
      <c r="E19" s="15"/>
      <c r="F19" s="16" t="s">
        <v>2</v>
      </c>
      <c r="G19" s="36" t="s">
        <v>3</v>
      </c>
      <c r="H19" s="15" t="s">
        <v>4</v>
      </c>
      <c r="I19" s="37"/>
      <c r="J19" s="49"/>
      <c r="K19" s="45"/>
    </row>
    <row r="20" spans="1:11" ht="31.5" x14ac:dyDescent="0.25">
      <c r="A20" s="24">
        <v>1</v>
      </c>
      <c r="B20" s="32">
        <v>18</v>
      </c>
      <c r="C20" s="14" t="s">
        <v>49</v>
      </c>
      <c r="D20" s="14" t="s">
        <v>50</v>
      </c>
      <c r="E20" s="18"/>
      <c r="F20" s="13" t="s">
        <v>95</v>
      </c>
      <c r="G20" s="26">
        <v>43838</v>
      </c>
      <c r="H20" s="14" t="s">
        <v>63</v>
      </c>
      <c r="I20" s="38">
        <v>10642</v>
      </c>
      <c r="J20" s="49">
        <v>8000</v>
      </c>
      <c r="K20" s="46">
        <v>8000</v>
      </c>
    </row>
    <row r="21" spans="1:11" ht="31.5" x14ac:dyDescent="0.25">
      <c r="A21" s="24">
        <v>2</v>
      </c>
      <c r="B21" s="32">
        <v>19</v>
      </c>
      <c r="C21" s="14" t="s">
        <v>11</v>
      </c>
      <c r="D21" s="14" t="s">
        <v>51</v>
      </c>
      <c r="E21" s="18"/>
      <c r="F21" s="12" t="s">
        <v>45</v>
      </c>
      <c r="G21" s="26" t="s">
        <v>12</v>
      </c>
      <c r="H21" s="14" t="s">
        <v>64</v>
      </c>
      <c r="I21" s="38">
        <v>7786</v>
      </c>
      <c r="J21" s="49">
        <v>8000</v>
      </c>
      <c r="K21" s="46">
        <v>8000</v>
      </c>
    </row>
    <row r="22" spans="1:11" ht="17.25" x14ac:dyDescent="0.3">
      <c r="A22" s="2"/>
      <c r="B22" s="2"/>
      <c r="C22" s="3"/>
      <c r="D22" s="3"/>
      <c r="E22" s="3"/>
      <c r="F22" s="4"/>
      <c r="G22" s="3"/>
      <c r="H22" s="10"/>
      <c r="I22" s="6"/>
      <c r="J22" s="50"/>
    </row>
    <row r="23" spans="1:11" ht="17.25" x14ac:dyDescent="0.3">
      <c r="H23" s="7" t="s">
        <v>56</v>
      </c>
      <c r="I23" s="8">
        <f>SUM(I2:I22)</f>
        <v>622553</v>
      </c>
      <c r="J23" s="51"/>
    </row>
    <row r="24" spans="1:11" ht="18.75" x14ac:dyDescent="0.3">
      <c r="H24" s="39" t="s">
        <v>84</v>
      </c>
      <c r="I24" s="40"/>
      <c r="J24" s="52">
        <f>SUM(J2:J23)</f>
        <v>460000</v>
      </c>
    </row>
  </sheetData>
  <pageMargins left="0.7" right="0.7" top="0.78740157499999996" bottom="0.78740157499999996" header="0.3" footer="0.3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Coling</dc:creator>
  <cp:lastModifiedBy>CLC4</cp:lastModifiedBy>
  <cp:lastPrinted>2019-11-15T08:47:44Z</cp:lastPrinted>
  <dcterms:created xsi:type="dcterms:W3CDTF">2019-03-26T15:00:33Z</dcterms:created>
  <dcterms:modified xsi:type="dcterms:W3CDTF">2019-11-18T15:14:23Z</dcterms:modified>
</cp:coreProperties>
</file>