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C3\Desktop\"/>
    </mc:Choice>
  </mc:AlternateContent>
  <bookViews>
    <workbookView xWindow="0" yWindow="0" windowWidth="28800" windowHeight="12495"/>
  </bookViews>
  <sheets>
    <sheet name="List1" sheetId="1" r:id="rId1"/>
    <sheet name="Lis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I10" i="1"/>
  <c r="I7" i="1"/>
  <c r="I2" i="1" l="1"/>
  <c r="I18" i="1" l="1"/>
  <c r="J7" i="1"/>
  <c r="J12" i="1"/>
  <c r="J8" i="1"/>
  <c r="J6" i="1"/>
  <c r="J5" i="1"/>
  <c r="J3" i="1"/>
  <c r="J2" i="1"/>
  <c r="J17" i="1" l="1"/>
</calcChain>
</file>

<file path=xl/sharedStrings.xml><?xml version="1.0" encoding="utf-8"?>
<sst xmlns="http://schemas.openxmlformats.org/spreadsheetml/2006/main" count="97" uniqueCount="82">
  <si>
    <t>Autor</t>
  </si>
  <si>
    <t>Žadatel</t>
  </si>
  <si>
    <t>Akce</t>
  </si>
  <si>
    <t>Země</t>
  </si>
  <si>
    <t>Email</t>
  </si>
  <si>
    <t>Kurz k 30.8., (EUR 25, 92)</t>
  </si>
  <si>
    <t>Částka, o kterou se žádá.</t>
  </si>
  <si>
    <t>kurz k 31.10. 25,510</t>
  </si>
  <si>
    <t>Literaturbüro in der Euregio Maas-Rhein e.V.</t>
  </si>
  <si>
    <t>Německo</t>
  </si>
  <si>
    <t xml:space="preserve">Literarny klub </t>
  </si>
  <si>
    <t xml:space="preserve">Účast autorů na na festivalu LiKE (festival súčasnej literatúry Košice).  </t>
  </si>
  <si>
    <t xml:space="preserve">Slovensko </t>
  </si>
  <si>
    <t>25. - 26.9. 2020</t>
  </si>
  <si>
    <t xml:space="preserve">Chorvatsko </t>
  </si>
  <si>
    <t>26. - 28.5. 2020</t>
  </si>
  <si>
    <t xml:space="preserve">Polsko </t>
  </si>
  <si>
    <t>Hena com</t>
  </si>
  <si>
    <t>Stowarzyszenie „Czuli barbarzyńcy – razem dla Europy Środkowej”</t>
  </si>
  <si>
    <t xml:space="preserve">Belgie </t>
  </si>
  <si>
    <t xml:space="preserve">ČC Brusel </t>
  </si>
  <si>
    <t xml:space="preserve">ČC Bukurešť </t>
  </si>
  <si>
    <t xml:space="preserve">Rumunsko </t>
  </si>
  <si>
    <t>26.5.- 1.6. 2020</t>
  </si>
  <si>
    <t xml:space="preserve">ČC Londýn </t>
  </si>
  <si>
    <t xml:space="preserve">Velká Británie </t>
  </si>
  <si>
    <t xml:space="preserve">ČC Rotterdam </t>
  </si>
  <si>
    <t>Nizozemí</t>
  </si>
  <si>
    <t>Autorské čtení Pavly Horákové v rámci Evropské noci literatury v Amsterdamu. Téma letošního ročníku je
„Looking in the European Mirror“.</t>
  </si>
  <si>
    <t xml:space="preserve">ČC Sofie </t>
  </si>
  <si>
    <t xml:space="preserve">Řada autorských čtení Markéty Pilátové
u příležitosti jejího bulharského vydání románu
„Žluté oči vedou domů“ (“Жълтите очи водят към дома“,
изд. Персей, София, 2017) a jejího makedonského vydání
“Жолти очи дома водат“ (Антолог, 2013). </t>
  </si>
  <si>
    <t xml:space="preserve">říjen (termín bude upřesněn)  </t>
  </si>
  <si>
    <t>Bulharsko, Severní Makedonie</t>
  </si>
  <si>
    <t xml:space="preserve"> 23. - 27. 9. 2020</t>
  </si>
  <si>
    <t xml:space="preserve">ČC Varšava </t>
  </si>
  <si>
    <t xml:space="preserve">Bronislava Volková </t>
  </si>
  <si>
    <t>21.8.-6.9.2020</t>
  </si>
  <si>
    <t xml:space="preserve">Kolumbie </t>
  </si>
  <si>
    <t>ČC Stockholm</t>
  </si>
  <si>
    <t xml:space="preserve">Účast Marka Šindelky na panelové diskuzi v rámic mezinárodního festivalu ve Stickholmu, propagace překladu knihy Únava materiálu, která vyjde na podzim, představení komiksu Svatá Barbora nakladatelům.  </t>
  </si>
  <si>
    <t>24.-27.9.2020</t>
  </si>
  <si>
    <t>Švédsko</t>
  </si>
  <si>
    <t xml:space="preserve">ČC Paříž </t>
  </si>
  <si>
    <t xml:space="preserve">Účast Marka Šindelky na Noci literatury, která s ohledem na současnou situci proběhne  “on-line” formou napříč zahraničními kulturními institucemi v Paříži. </t>
  </si>
  <si>
    <t>Francie</t>
  </si>
  <si>
    <t xml:space="preserve">Drama Panorama, ČC Berlín  </t>
  </si>
  <si>
    <t xml:space="preserve">Německo </t>
  </si>
  <si>
    <t xml:space="preserve">Kaprálová, Vránová </t>
  </si>
  <si>
    <t xml:space="preserve">Mornštajnová, Alena </t>
  </si>
  <si>
    <t xml:space="preserve">Denemarková, Radka </t>
  </si>
  <si>
    <t>Typlt, Jaromír</t>
  </si>
  <si>
    <t xml:space="preserve">Typlt, Jaromír  </t>
  </si>
  <si>
    <t xml:space="preserve">Pilátová, Markéta </t>
  </si>
  <si>
    <t xml:space="preserve">Topol, Jáchym </t>
  </si>
  <si>
    <t xml:space="preserve">Šindelka, Marek </t>
  </si>
  <si>
    <t xml:space="preserve">Volková, Bronislava </t>
  </si>
  <si>
    <t xml:space="preserve">Merglová, Janíček, Plachý </t>
  </si>
  <si>
    <t>podzim (tremn bude upřesněn )</t>
  </si>
  <si>
    <t>Maďarsko</t>
  </si>
  <si>
    <t>Předběžný termín</t>
  </si>
  <si>
    <t xml:space="preserve">červen / případně podzim </t>
  </si>
  <si>
    <t>A</t>
  </si>
  <si>
    <t>D</t>
  </si>
  <si>
    <t>B</t>
  </si>
  <si>
    <t>Výsledek  hodnocení</t>
  </si>
  <si>
    <t xml:space="preserve">Přidělená částka  </t>
  </si>
  <si>
    <t xml:space="preserve">celkem </t>
  </si>
  <si>
    <t>Diskuze Radky Denemarkové s překladatelkou Olgou Czernikow na festivalu Něžní barbaři, který se Bielsku-Białe pořádá
již od roku 2012.</t>
  </si>
  <si>
    <t xml:space="preserve">Autorské čtení české prózy a poezie s ukázkami německých překladů. Pořad moderuje a tlumočí Klára Hůrková, básnířka, překladatelka a vydavatelka česko-německých antologií, členka českého centra PEN klubu. Čtení se koná v rámci pravidelných literárních matiné pořádaných k Literárním sdružením Euregiu Rhein-Maas. </t>
  </si>
  <si>
    <t>Szláv Textus Egyesület</t>
  </si>
  <si>
    <r>
      <t xml:space="preserve">Křest knihy </t>
    </r>
    <r>
      <rPr>
        <i/>
        <sz val="12"/>
        <color theme="1"/>
        <rFont val="Calibri"/>
        <family val="2"/>
        <charset val="238"/>
        <scheme val="minor"/>
      </rPr>
      <t>Ema sa má</t>
    </r>
    <r>
      <rPr>
        <sz val="12"/>
        <color theme="1"/>
        <rFont val="Calibri"/>
        <family val="2"/>
        <charset val="238"/>
        <scheme val="minor"/>
      </rPr>
      <t xml:space="preserve">, výstava a workshopy na festivalu
malých nakladatelů Ukmukfukk Zinefeszt v Budapešti
</t>
    </r>
  </si>
  <si>
    <r>
      <t xml:space="preserve">Autorské čtení v rámci propagace vydání románu </t>
    </r>
    <r>
      <rPr>
        <i/>
        <sz val="12"/>
        <color theme="1"/>
        <rFont val="Calibri"/>
        <family val="2"/>
        <charset val="238"/>
        <scheme val="minor"/>
      </rPr>
      <t>Hana</t>
    </r>
    <r>
      <rPr>
        <sz val="12"/>
        <color theme="1"/>
        <rFont val="Calibri"/>
        <family val="2"/>
        <charset val="238"/>
        <scheme val="minor"/>
      </rPr>
      <t xml:space="preserve"> v chorvatštině  </t>
    </r>
  </si>
  <si>
    <t>Moderovaná diskuse s Alenou Mornštajnovou a
překladatelkou Juliou Sherwood u příležitosti křestu anglického vydání knihy Hana nakladatelstvím Parthian Books. Účast na literárním semináři na Universitě v Bristol.</t>
  </si>
  <si>
    <t xml:space="preserve">6.10. - 9.10. 2020 </t>
  </si>
  <si>
    <t>Účast Jaromíra Typlta na 10. ročník festivalu současné poezie Transpoesie, který je organizován sdružením evropských kulturních institutu EUNIC Brussels.</t>
  </si>
  <si>
    <t>V rámci čtvrtého ročníku festivalu Ein Stück: Tschechien se představí dvě české hostující inscenace a tři scénická čtení současných českých divadelních her.</t>
  </si>
  <si>
    <t xml:space="preserve">Účast básnířky na 30. ročníku mezinárodního festivalu poezie v Medellínu u příležitosti vydání sbírky poezie pod názvem Mirando las Aguas ve španělském překladu Věry Hoffmannové v nakladatelství Argenta. Autorka zároveň bude mít dvouhodinovou přednášku o české poezii dvacátého století. </t>
  </si>
  <si>
    <t>Křest autorského výboru Jaromíra Typlta, který vyšel v roce 2020 v rumunštině v rámci festivalu Bookfest, literární večer v Českém centru Bukurešť (v rámci ozvěn rumunského Měsíce autorského čtení 2019) a jedno čtení mimo Bukurešť.</t>
  </si>
  <si>
    <r>
      <t xml:space="preserve">Jáchym Topol bude  hostem významného literárního festivalu v regionu Malopolska v Gorlicích, kde představí svou tvorbu a  polský překlad románu </t>
    </r>
    <r>
      <rPr>
        <i/>
        <sz val="11"/>
        <color theme="1"/>
        <rFont val="Calibri"/>
        <family val="2"/>
        <charset val="238"/>
        <scheme val="minor"/>
      </rPr>
      <t>Citlivý člověk</t>
    </r>
    <r>
      <rPr>
        <sz val="11"/>
        <color theme="1"/>
        <rFont val="Calibri"/>
        <family val="2"/>
        <charset val="238"/>
        <scheme val="minor"/>
      </rPr>
      <t>. Uměleckým ředitelem festivalu je polský spisovatel A. Stasiuk.</t>
    </r>
  </si>
  <si>
    <t>Zabranský, Motal, Čechová, Cima</t>
  </si>
  <si>
    <t>Horáková, Pavla</t>
  </si>
  <si>
    <t>Semotamová, Radová, Kinská, Schovánek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</si>
</sst>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Kč&quot;"/>
    <numFmt numFmtId="165" formatCode="#,##0\ &quot;Kč&quot;"/>
  </numFmts>
  <fonts count="11" x14ac:knownFonts="1">
    <font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5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4" borderId="1" xfId="0" applyFont="1" applyFill="1" applyBorder="1"/>
    <xf numFmtId="164" fontId="2" fillId="4" borderId="1" xfId="0" applyNumberFormat="1" applyFont="1" applyFill="1" applyBorder="1"/>
    <xf numFmtId="0" fontId="5" fillId="0" borderId="1" xfId="0" applyFont="1" applyBorder="1"/>
    <xf numFmtId="0" fontId="6" fillId="0" borderId="0" xfId="0" applyFont="1"/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7" fillId="2" borderId="1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164" fontId="6" fillId="0" borderId="1" xfId="0" applyNumberFormat="1" applyFont="1" applyBorder="1" applyAlignment="1">
      <alignment horizontal="right"/>
    </xf>
    <xf numFmtId="164" fontId="6" fillId="3" borderId="1" xfId="0" applyNumberFormat="1" applyFont="1" applyFill="1" applyBorder="1" applyAlignment="1">
      <alignment horizontal="right"/>
    </xf>
    <xf numFmtId="0" fontId="6" fillId="0" borderId="1" xfId="0" applyFont="1" applyFill="1" applyBorder="1"/>
    <xf numFmtId="0" fontId="6" fillId="3" borderId="2" xfId="0" applyFont="1" applyFill="1" applyBorder="1" applyAlignment="1">
      <alignment horizontal="center"/>
    </xf>
    <xf numFmtId="0" fontId="6" fillId="0" borderId="1" xfId="0" applyFont="1" applyFill="1" applyBorder="1" applyAlignment="1">
      <alignment wrapText="1"/>
    </xf>
    <xf numFmtId="14" fontId="6" fillId="0" borderId="1" xfId="0" applyNumberFormat="1" applyFont="1" applyBorder="1" applyAlignment="1">
      <alignment horizontal="right"/>
    </xf>
    <xf numFmtId="0" fontId="6" fillId="3" borderId="1" xfId="0" applyFont="1" applyFill="1" applyBorder="1"/>
    <xf numFmtId="164" fontId="6" fillId="0" borderId="1" xfId="0" applyNumberFormat="1" applyFont="1" applyBorder="1" applyAlignment="1">
      <alignment horizontal="right" wrapText="1"/>
    </xf>
    <xf numFmtId="0" fontId="6" fillId="0" borderId="0" xfId="0" applyFont="1" applyAlignment="1">
      <alignment horizontal="center"/>
    </xf>
    <xf numFmtId="0" fontId="7" fillId="2" borderId="1" xfId="0" applyFont="1" applyFill="1" applyBorder="1" applyAlignment="1">
      <alignment horizontal="right"/>
    </xf>
    <xf numFmtId="164" fontId="7" fillId="2" borderId="1" xfId="0" applyNumberFormat="1" applyFont="1" applyFill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/>
    </xf>
    <xf numFmtId="17" fontId="6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0" xfId="0" applyFont="1" applyBorder="1"/>
    <xf numFmtId="0" fontId="6" fillId="0" borderId="0" xfId="0" applyFont="1" applyBorder="1" applyAlignment="1">
      <alignment wrapText="1"/>
    </xf>
    <xf numFmtId="14" fontId="0" fillId="0" borderId="1" xfId="0" applyNumberFormat="1" applyBorder="1"/>
    <xf numFmtId="0" fontId="6" fillId="6" borderId="1" xfId="0" applyFont="1" applyFill="1" applyBorder="1"/>
    <xf numFmtId="0" fontId="6" fillId="0" borderId="3" xfId="0" applyFont="1" applyBorder="1"/>
    <xf numFmtId="0" fontId="6" fillId="0" borderId="1" xfId="0" applyFont="1" applyBorder="1" applyAlignment="1">
      <alignment horizontal="right" wrapText="1"/>
    </xf>
    <xf numFmtId="165" fontId="6" fillId="0" borderId="1" xfId="0" applyNumberFormat="1" applyFont="1" applyFill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165" fontId="7" fillId="2" borderId="1" xfId="0" applyNumberFormat="1" applyFont="1" applyFill="1" applyBorder="1" applyAlignment="1">
      <alignment horizontal="center"/>
    </xf>
    <xf numFmtId="14" fontId="6" fillId="0" borderId="1" xfId="0" applyNumberFormat="1" applyFont="1" applyBorder="1" applyAlignment="1">
      <alignment wrapText="1"/>
    </xf>
    <xf numFmtId="14" fontId="5" fillId="0" borderId="1" xfId="0" applyNumberFormat="1" applyFont="1" applyBorder="1"/>
    <xf numFmtId="165" fontId="2" fillId="4" borderId="1" xfId="0" applyNumberFormat="1" applyFont="1" applyFill="1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3" xfId="0" applyBorder="1"/>
    <xf numFmtId="0" fontId="6" fillId="5" borderId="1" xfId="0" applyFont="1" applyFill="1" applyBorder="1"/>
    <xf numFmtId="14" fontId="6" fillId="0" borderId="1" xfId="0" applyNumberFormat="1" applyFont="1" applyBorder="1"/>
    <xf numFmtId="0" fontId="7" fillId="2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wrapText="1"/>
    </xf>
    <xf numFmtId="0" fontId="8" fillId="0" borderId="2" xfId="1" applyFont="1" applyBorder="1"/>
    <xf numFmtId="0" fontId="8" fillId="0" borderId="5" xfId="1" applyFont="1" applyBorder="1" applyAlignment="1">
      <alignment wrapText="1"/>
    </xf>
    <xf numFmtId="0" fontId="8" fillId="0" borderId="2" xfId="1" applyFont="1" applyBorder="1" applyAlignment="1">
      <alignment wrapText="1"/>
    </xf>
    <xf numFmtId="0" fontId="8" fillId="0" borderId="4" xfId="1" applyFont="1" applyBorder="1"/>
    <xf numFmtId="0" fontId="0" fillId="0" borderId="2" xfId="0" applyBorder="1"/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wrapText="1"/>
    </xf>
    <xf numFmtId="0" fontId="6" fillId="5" borderId="7" xfId="0" applyFont="1" applyFill="1" applyBorder="1"/>
    <xf numFmtId="0" fontId="6" fillId="0" borderId="8" xfId="0" applyFont="1" applyBorder="1" applyAlignment="1">
      <alignment wrapText="1"/>
    </xf>
    <xf numFmtId="0" fontId="6" fillId="0" borderId="8" xfId="0" applyFont="1" applyBorder="1" applyAlignment="1">
      <alignment horizontal="left" wrapText="1"/>
    </xf>
    <xf numFmtId="0" fontId="0" fillId="0" borderId="8" xfId="0" applyBorder="1" applyAlignment="1">
      <alignment wrapText="1"/>
    </xf>
    <xf numFmtId="0" fontId="7" fillId="2" borderId="8" xfId="0" applyFont="1" applyFill="1" applyBorder="1" applyAlignment="1">
      <alignment horizontal="center" wrapText="1"/>
    </xf>
    <xf numFmtId="0" fontId="4" fillId="2" borderId="1" xfId="0" applyFont="1" applyFill="1" applyBorder="1"/>
    <xf numFmtId="165" fontId="6" fillId="2" borderId="1" xfId="0" applyNumberFormat="1" applyFont="1" applyFill="1" applyBorder="1" applyAlignment="1">
      <alignment horizontal="center"/>
    </xf>
    <xf numFmtId="165" fontId="6" fillId="2" borderId="1" xfId="0" applyNumberFormat="1" applyFont="1" applyFill="1" applyBorder="1" applyAlignment="1">
      <alignment horizontal="center" wrapText="1"/>
    </xf>
    <xf numFmtId="0" fontId="4" fillId="2" borderId="9" xfId="0" applyFont="1" applyFill="1" applyBorder="1" applyAlignment="1">
      <alignment wrapText="1"/>
    </xf>
    <xf numFmtId="0" fontId="6" fillId="3" borderId="1" xfId="0" applyFont="1" applyFill="1" applyBorder="1" applyAlignment="1">
      <alignment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abSelected="1" topLeftCell="B1" workbookViewId="0">
      <pane ySplit="1" topLeftCell="A2" activePane="bottomLeft" state="frozen"/>
      <selection pane="bottomLeft" activeCell="G5" sqref="G5"/>
    </sheetView>
  </sheetViews>
  <sheetFormatPr defaultRowHeight="15" x14ac:dyDescent="0.25"/>
  <cols>
    <col min="1" max="1" width="4.140625" hidden="1" customWidth="1"/>
    <col min="2" max="2" width="4.140625" customWidth="1"/>
    <col min="3" max="3" width="34" style="1" customWidth="1"/>
    <col min="4" max="4" width="42.42578125" style="1" customWidth="1"/>
    <col min="5" max="5" width="10.42578125" style="1" hidden="1" customWidth="1"/>
    <col min="6" max="6" width="62.42578125" style="2" customWidth="1"/>
    <col min="7" max="7" width="18.42578125" style="1" customWidth="1"/>
    <col min="8" max="8" width="24.85546875" style="1" customWidth="1"/>
    <col min="9" max="9" width="24.7109375" style="1" customWidth="1"/>
    <col min="10" max="10" width="18.28515625" style="1" hidden="1" customWidth="1"/>
    <col min="11" max="11" width="27.7109375" hidden="1" customWidth="1"/>
    <col min="12" max="12" width="0.7109375" hidden="1" customWidth="1"/>
    <col min="13" max="13" width="12" customWidth="1"/>
  </cols>
  <sheetData>
    <row r="1" spans="1:13" ht="31.5" x14ac:dyDescent="0.25">
      <c r="A1" s="6"/>
      <c r="B1" s="6"/>
      <c r="C1" s="9" t="s">
        <v>0</v>
      </c>
      <c r="D1" s="9" t="s">
        <v>1</v>
      </c>
      <c r="E1" s="44" t="s">
        <v>4</v>
      </c>
      <c r="F1" s="51" t="s">
        <v>2</v>
      </c>
      <c r="G1" s="52" t="s">
        <v>59</v>
      </c>
      <c r="H1" s="52" t="s">
        <v>3</v>
      </c>
      <c r="I1" s="53" t="s">
        <v>65</v>
      </c>
      <c r="J1" s="53" t="s">
        <v>6</v>
      </c>
      <c r="K1" s="54" t="s">
        <v>5</v>
      </c>
      <c r="L1" s="55" t="s">
        <v>7</v>
      </c>
      <c r="M1" s="63" t="s">
        <v>64</v>
      </c>
    </row>
    <row r="2" spans="1:13" ht="47.25" x14ac:dyDescent="0.25">
      <c r="A2" s="6"/>
      <c r="B2" s="10">
        <v>1</v>
      </c>
      <c r="C2" s="8" t="s">
        <v>49</v>
      </c>
      <c r="D2" s="2" t="s">
        <v>18</v>
      </c>
      <c r="E2" s="45"/>
      <c r="F2" s="56" t="s">
        <v>67</v>
      </c>
      <c r="G2" s="17">
        <v>43973</v>
      </c>
      <c r="H2" s="25" t="s">
        <v>16</v>
      </c>
      <c r="I2" s="61">
        <f>(19000*0.75)</f>
        <v>14250</v>
      </c>
      <c r="J2" s="12">
        <f>(700*27)</f>
        <v>18900</v>
      </c>
      <c r="K2" s="24"/>
      <c r="L2" s="42"/>
      <c r="M2" s="24" t="s">
        <v>63</v>
      </c>
    </row>
    <row r="3" spans="1:13" ht="47.25" x14ac:dyDescent="0.25">
      <c r="A3" s="6"/>
      <c r="B3" s="10">
        <v>2</v>
      </c>
      <c r="C3" s="7" t="s">
        <v>81</v>
      </c>
      <c r="D3" s="8" t="s">
        <v>45</v>
      </c>
      <c r="E3" s="46"/>
      <c r="F3" s="56" t="s">
        <v>75</v>
      </c>
      <c r="G3" s="37" t="s">
        <v>60</v>
      </c>
      <c r="H3" s="23" t="s">
        <v>46</v>
      </c>
      <c r="I3" s="35">
        <v>32000</v>
      </c>
      <c r="J3" s="12">
        <f>(1200*27)</f>
        <v>32400</v>
      </c>
      <c r="K3" s="24"/>
      <c r="L3" s="42"/>
      <c r="M3" s="60" t="s">
        <v>61</v>
      </c>
    </row>
    <row r="4" spans="1:13" ht="47.25" x14ac:dyDescent="0.25">
      <c r="A4" s="6"/>
      <c r="B4" s="10">
        <v>3</v>
      </c>
      <c r="C4" s="8" t="s">
        <v>80</v>
      </c>
      <c r="D4" s="5" t="s">
        <v>26</v>
      </c>
      <c r="E4" s="46"/>
      <c r="F4" s="56" t="s">
        <v>28</v>
      </c>
      <c r="G4" s="38">
        <v>43987</v>
      </c>
      <c r="H4" s="23" t="s">
        <v>27</v>
      </c>
      <c r="I4" s="35">
        <v>23000</v>
      </c>
      <c r="J4" s="12">
        <v>23250</v>
      </c>
      <c r="K4" s="24"/>
      <c r="L4" s="42"/>
      <c r="M4" s="24" t="s">
        <v>61</v>
      </c>
    </row>
    <row r="5" spans="1:13" ht="95.25" customHeight="1" x14ac:dyDescent="0.25">
      <c r="A5" s="10">
        <v>1</v>
      </c>
      <c r="B5" s="10">
        <v>4</v>
      </c>
      <c r="C5" s="8" t="s">
        <v>47</v>
      </c>
      <c r="D5" s="8" t="s">
        <v>8</v>
      </c>
      <c r="E5" s="46"/>
      <c r="F5" s="56" t="s">
        <v>68</v>
      </c>
      <c r="G5" s="43">
        <v>44072</v>
      </c>
      <c r="H5" s="23" t="s">
        <v>9</v>
      </c>
      <c r="I5" s="35">
        <v>19000</v>
      </c>
      <c r="J5" s="12">
        <f>(700*27)</f>
        <v>18900</v>
      </c>
      <c r="K5" s="13"/>
      <c r="L5" s="8"/>
      <c r="M5" s="60" t="s">
        <v>61</v>
      </c>
    </row>
    <row r="6" spans="1:13" ht="55.5" customHeight="1" x14ac:dyDescent="0.25">
      <c r="A6" s="15">
        <v>4</v>
      </c>
      <c r="B6" s="15">
        <v>5</v>
      </c>
      <c r="C6" s="7" t="s">
        <v>79</v>
      </c>
      <c r="D6" s="28" t="s">
        <v>10</v>
      </c>
      <c r="E6" s="47"/>
      <c r="F6" s="57" t="s">
        <v>11</v>
      </c>
      <c r="G6" s="11" t="s">
        <v>13</v>
      </c>
      <c r="H6" s="23" t="s">
        <v>12</v>
      </c>
      <c r="I6" s="35">
        <v>31000</v>
      </c>
      <c r="J6" s="12">
        <f>(1160*27)</f>
        <v>31320</v>
      </c>
      <c r="K6" s="8"/>
      <c r="L6" s="8"/>
      <c r="M6" s="60" t="s">
        <v>61</v>
      </c>
    </row>
    <row r="7" spans="1:13" ht="55.5" customHeight="1" x14ac:dyDescent="0.25">
      <c r="A7" s="15"/>
      <c r="B7" s="15">
        <v>6</v>
      </c>
      <c r="C7" s="7" t="s">
        <v>56</v>
      </c>
      <c r="D7" s="8" t="s">
        <v>69</v>
      </c>
      <c r="E7" s="48"/>
      <c r="F7" s="57" t="s">
        <v>70</v>
      </c>
      <c r="G7" s="33" t="s">
        <v>57</v>
      </c>
      <c r="H7" s="23" t="s">
        <v>58</v>
      </c>
      <c r="I7" s="61">
        <f>(69000*0.75)</f>
        <v>51750</v>
      </c>
      <c r="J7" s="12">
        <f>(2555*27)</f>
        <v>68985</v>
      </c>
      <c r="K7" s="8"/>
      <c r="L7" s="8"/>
      <c r="M7" s="60" t="s">
        <v>63</v>
      </c>
    </row>
    <row r="8" spans="1:13" ht="51" customHeight="1" x14ac:dyDescent="0.25">
      <c r="A8" s="15">
        <v>5</v>
      </c>
      <c r="B8" s="15">
        <v>7</v>
      </c>
      <c r="C8" s="7" t="s">
        <v>48</v>
      </c>
      <c r="D8" s="32" t="s">
        <v>17</v>
      </c>
      <c r="E8" s="49"/>
      <c r="F8" s="56" t="s">
        <v>71</v>
      </c>
      <c r="G8" s="11" t="s">
        <v>15</v>
      </c>
      <c r="H8" s="25" t="s">
        <v>14</v>
      </c>
      <c r="I8" s="34">
        <v>19000</v>
      </c>
      <c r="J8" s="12">
        <f>(690*27)</f>
        <v>18630</v>
      </c>
      <c r="K8" s="8"/>
      <c r="L8" s="8"/>
      <c r="M8" s="60" t="s">
        <v>61</v>
      </c>
    </row>
    <row r="9" spans="1:13" ht="81.75" customHeight="1" x14ac:dyDescent="0.25">
      <c r="A9" s="10">
        <v>6</v>
      </c>
      <c r="B9" s="10">
        <v>8</v>
      </c>
      <c r="C9" s="8" t="s">
        <v>48</v>
      </c>
      <c r="D9" s="8" t="s">
        <v>24</v>
      </c>
      <c r="E9" s="48"/>
      <c r="F9" s="57" t="s">
        <v>72</v>
      </c>
      <c r="G9" s="11" t="s">
        <v>73</v>
      </c>
      <c r="H9" s="23" t="s">
        <v>25</v>
      </c>
      <c r="I9" s="35">
        <v>26000</v>
      </c>
      <c r="J9" s="12">
        <v>25650</v>
      </c>
      <c r="K9" s="8"/>
      <c r="L9" s="8"/>
      <c r="M9" s="60" t="s">
        <v>61</v>
      </c>
    </row>
    <row r="10" spans="1:13" ht="76.5" customHeight="1" x14ac:dyDescent="0.25">
      <c r="A10" s="10">
        <v>7</v>
      </c>
      <c r="B10" s="10">
        <v>9</v>
      </c>
      <c r="C10" s="7" t="s">
        <v>52</v>
      </c>
      <c r="D10" s="29" t="s">
        <v>29</v>
      </c>
      <c r="E10" s="46"/>
      <c r="F10" s="56" t="s">
        <v>30</v>
      </c>
      <c r="G10" s="26" t="s">
        <v>31</v>
      </c>
      <c r="H10" s="27" t="s">
        <v>32</v>
      </c>
      <c r="I10" s="62">
        <f>(35000*0.75)</f>
        <v>26250</v>
      </c>
      <c r="J10" s="12">
        <v>34730</v>
      </c>
      <c r="K10" s="8"/>
      <c r="L10" s="8"/>
      <c r="M10" s="60" t="s">
        <v>63</v>
      </c>
    </row>
    <row r="11" spans="1:13" ht="60" x14ac:dyDescent="0.25">
      <c r="A11" s="10">
        <v>8</v>
      </c>
      <c r="B11" s="10">
        <v>10</v>
      </c>
      <c r="C11" s="18" t="s">
        <v>54</v>
      </c>
      <c r="D11" s="8" t="s">
        <v>38</v>
      </c>
      <c r="E11" s="46"/>
      <c r="F11" s="58" t="s">
        <v>39</v>
      </c>
      <c r="G11" s="11" t="s">
        <v>40</v>
      </c>
      <c r="H11" s="23" t="s">
        <v>41</v>
      </c>
      <c r="I11" s="35">
        <v>37000</v>
      </c>
      <c r="J11" s="12">
        <v>37500</v>
      </c>
      <c r="K11" s="8"/>
      <c r="L11" s="8"/>
      <c r="M11" s="60" t="s">
        <v>61</v>
      </c>
    </row>
    <row r="12" spans="1:13" ht="45" x14ac:dyDescent="0.25">
      <c r="A12" s="15">
        <v>12</v>
      </c>
      <c r="B12" s="15">
        <v>11</v>
      </c>
      <c r="C12" s="18" t="s">
        <v>54</v>
      </c>
      <c r="D12" s="8" t="s">
        <v>42</v>
      </c>
      <c r="E12" s="46"/>
      <c r="F12" s="58" t="s">
        <v>43</v>
      </c>
      <c r="G12" s="17">
        <v>43981</v>
      </c>
      <c r="H12" s="23" t="s">
        <v>44</v>
      </c>
      <c r="I12" s="35">
        <v>14000</v>
      </c>
      <c r="J12" s="12">
        <f>(525*27)</f>
        <v>14175</v>
      </c>
      <c r="K12" s="8"/>
      <c r="L12" s="8"/>
      <c r="M12" s="60" t="s">
        <v>61</v>
      </c>
    </row>
    <row r="13" spans="1:13" ht="60" x14ac:dyDescent="0.25">
      <c r="A13" s="15">
        <v>14</v>
      </c>
      <c r="B13" s="15">
        <v>12</v>
      </c>
      <c r="C13" s="18" t="s">
        <v>53</v>
      </c>
      <c r="D13" s="8" t="s">
        <v>34</v>
      </c>
      <c r="E13" s="46"/>
      <c r="F13" s="58" t="s">
        <v>78</v>
      </c>
      <c r="G13" s="11" t="s">
        <v>33</v>
      </c>
      <c r="H13" s="23" t="s">
        <v>16</v>
      </c>
      <c r="I13" s="35">
        <v>18000</v>
      </c>
      <c r="J13" s="12">
        <v>18200</v>
      </c>
      <c r="K13" s="8"/>
      <c r="L13" s="8"/>
      <c r="M13" s="60" t="s">
        <v>61</v>
      </c>
    </row>
    <row r="14" spans="1:13" ht="45" x14ac:dyDescent="0.25">
      <c r="A14" s="15"/>
      <c r="B14" s="15">
        <v>13</v>
      </c>
      <c r="C14" s="14" t="s">
        <v>50</v>
      </c>
      <c r="D14" s="16" t="s">
        <v>20</v>
      </c>
      <c r="E14" s="45"/>
      <c r="F14" s="58" t="s">
        <v>74</v>
      </c>
      <c r="G14" s="30">
        <v>44108</v>
      </c>
      <c r="H14" s="25" t="s">
        <v>19</v>
      </c>
      <c r="I14" s="34">
        <v>11000</v>
      </c>
      <c r="J14" s="12">
        <v>10800</v>
      </c>
      <c r="K14" s="8"/>
      <c r="L14" s="8"/>
      <c r="M14" s="60" t="s">
        <v>61</v>
      </c>
    </row>
    <row r="15" spans="1:13" ht="63" x14ac:dyDescent="0.25">
      <c r="A15" s="15"/>
      <c r="B15" s="15">
        <v>14</v>
      </c>
      <c r="C15" s="8" t="s">
        <v>51</v>
      </c>
      <c r="D15" s="8" t="s">
        <v>21</v>
      </c>
      <c r="E15" s="48"/>
      <c r="F15" s="56" t="s">
        <v>77</v>
      </c>
      <c r="G15" s="17" t="s">
        <v>23</v>
      </c>
      <c r="H15" s="23" t="s">
        <v>22</v>
      </c>
      <c r="I15" s="61">
        <f>(25000*0.75)</f>
        <v>18750</v>
      </c>
      <c r="J15" s="12">
        <v>25700</v>
      </c>
      <c r="K15" s="8"/>
      <c r="L15" s="8"/>
      <c r="M15" s="60" t="s">
        <v>63</v>
      </c>
    </row>
    <row r="16" spans="1:13" ht="78.75" x14ac:dyDescent="0.25">
      <c r="A16" s="15">
        <v>16</v>
      </c>
      <c r="B16" s="15">
        <v>15</v>
      </c>
      <c r="C16" s="31" t="s">
        <v>55</v>
      </c>
      <c r="D16" s="64" t="s">
        <v>35</v>
      </c>
      <c r="E16" s="46"/>
      <c r="F16" s="56" t="s">
        <v>76</v>
      </c>
      <c r="G16" s="11" t="s">
        <v>36</v>
      </c>
      <c r="H16" s="23" t="s">
        <v>37</v>
      </c>
      <c r="I16" s="35">
        <v>0</v>
      </c>
      <c r="J16" s="19">
        <v>61000</v>
      </c>
      <c r="K16" s="8"/>
      <c r="L16" s="8"/>
      <c r="M16" s="60" t="s">
        <v>62</v>
      </c>
    </row>
    <row r="17" spans="1:12" ht="15.75" x14ac:dyDescent="0.25">
      <c r="A17" s="20"/>
      <c r="B17" s="23"/>
      <c r="C17" s="9"/>
      <c r="D17" s="9"/>
      <c r="E17" s="44"/>
      <c r="F17" s="59"/>
      <c r="G17" s="21"/>
      <c r="H17" s="9"/>
      <c r="I17" s="36"/>
      <c r="J17" s="22">
        <f>SUM(J2:J16)</f>
        <v>440140</v>
      </c>
      <c r="K17" s="8"/>
      <c r="L17" s="8"/>
    </row>
    <row r="18" spans="1:12" ht="17.25" x14ac:dyDescent="0.3">
      <c r="E18" s="50"/>
      <c r="F18" s="58"/>
      <c r="H18" s="3" t="s">
        <v>66</v>
      </c>
      <c r="I18" s="39">
        <f>SUM(I2:I17)</f>
        <v>341000</v>
      </c>
      <c r="J18" s="4"/>
      <c r="K18" s="1"/>
      <c r="L18" s="1"/>
    </row>
    <row r="19" spans="1:12" x14ac:dyDescent="0.25">
      <c r="F19" s="40"/>
      <c r="G19" s="41"/>
      <c r="H19" s="41"/>
      <c r="I19" s="41"/>
      <c r="J19" s="41"/>
    </row>
  </sheetData>
  <sortState ref="B3:I15">
    <sortCondition ref="B2"/>
  </sortState>
  <pageMargins left="0.7" right="0.7" top="0.78740157499999996" bottom="0.78740157499999996" header="0.3" footer="0.3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Coling</dc:creator>
  <cp:lastModifiedBy>CLC3</cp:lastModifiedBy>
  <cp:lastPrinted>2020-03-31T13:42:22Z</cp:lastPrinted>
  <dcterms:created xsi:type="dcterms:W3CDTF">2019-03-26T15:00:33Z</dcterms:created>
  <dcterms:modified xsi:type="dcterms:W3CDTF">2020-04-30T13:19:40Z</dcterms:modified>
</cp:coreProperties>
</file>