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C3\Desktop\"/>
    </mc:Choice>
  </mc:AlternateContent>
  <bookViews>
    <workbookView xWindow="0" yWindow="0" windowWidth="2370" windowHeight="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H29" i="1" l="1"/>
  <c r="G20" i="1" l="1"/>
  <c r="G14" i="1"/>
  <c r="G28" i="1"/>
  <c r="G5" i="1"/>
  <c r="G25" i="1" l="1"/>
  <c r="G12" i="1"/>
  <c r="G9" i="1" l="1"/>
  <c r="G26" i="1"/>
  <c r="G6" i="1"/>
  <c r="G18" i="1" l="1"/>
  <c r="G19" i="1"/>
  <c r="G7" i="1"/>
  <c r="G13" i="1"/>
  <c r="G16" i="1"/>
  <c r="G10" i="1"/>
</calcChain>
</file>

<file path=xl/sharedStrings.xml><?xml version="1.0" encoding="utf-8"?>
<sst xmlns="http://schemas.openxmlformats.org/spreadsheetml/2006/main" count="145" uniqueCount="120">
  <si>
    <t>Autor</t>
  </si>
  <si>
    <t>Žadatel</t>
  </si>
  <si>
    <t>Akce</t>
  </si>
  <si>
    <t>Země</t>
  </si>
  <si>
    <t xml:space="preserve">ČC Kyjev </t>
  </si>
  <si>
    <t xml:space="preserve">Ukrajina </t>
  </si>
  <si>
    <t xml:space="preserve">Představení knihy Peníze od Hitlera Radky Denemarkové  a účast autorky na diskuzi s Oksanou Zabužko v rámci mezinárodnı́ho festivalu Knižnı́ Arzenál. </t>
  </si>
  <si>
    <t>Účast mladého historika a publicisty Radomira Mokryka na mezinárodnı́m festivalu Knižnı́ Arzenál.</t>
  </si>
  <si>
    <t xml:space="preserve">ČC Mnichov </t>
  </si>
  <si>
    <t>Německo</t>
  </si>
  <si>
    <t xml:space="preserve">Německo </t>
  </si>
  <si>
    <t>ČC Mnichov</t>
  </si>
  <si>
    <t xml:space="preserve">Itálie </t>
  </si>
  <si>
    <t xml:space="preserve">Denemarková Radka </t>
  </si>
  <si>
    <t>Mokryk Radomir</t>
  </si>
  <si>
    <t xml:space="preserve">Dousková Irena </t>
  </si>
  <si>
    <t xml:space="preserve">Kaprálová Dora  </t>
  </si>
  <si>
    <t xml:space="preserve">Borkovec Petr </t>
  </si>
  <si>
    <t xml:space="preserve">ČC Řím </t>
  </si>
  <si>
    <t>Sýkora Michal</t>
  </si>
  <si>
    <t>Účast Michala Sýkory na dvou knižnı́ch veletrzích  – Jarní knižní veletrh v Sofii a kulturnı́ akce v Plovdivu Plovdiv, na kterých představı́ svoji tvorbu za účasti překladatelky, literárnı́ch kritiků, novinářů  a široké veřejnosti.</t>
  </si>
  <si>
    <t>ČC Sofie</t>
  </si>
  <si>
    <t xml:space="preserve">Bulharsko </t>
  </si>
  <si>
    <t xml:space="preserve">Polsko </t>
  </si>
  <si>
    <t xml:space="preserve">ČC Varšava </t>
  </si>
  <si>
    <t>Autorské čtenı́ Anny Bolavé na Festiwalu Fabuli v Poznani.</t>
  </si>
  <si>
    <t xml:space="preserve">červenec </t>
  </si>
  <si>
    <t>Rudiš Jaroslav</t>
  </si>
  <si>
    <t>Bolavá Anna</t>
  </si>
  <si>
    <t xml:space="preserve">Sidon Karol </t>
  </si>
  <si>
    <t>Setkánı́ Martina Šimečky a jeho polského 
překladatele Andrzeje Jagodzinského, rozhovor nejen na téma československé vzájemnosti.</t>
  </si>
  <si>
    <t xml:space="preserve">Rakousko </t>
  </si>
  <si>
    <t xml:space="preserve">Šimečka M. Martin </t>
  </si>
  <si>
    <t xml:space="preserve">Bellová Bianca </t>
  </si>
  <si>
    <t>Autorské čtenı́ Biancy Bellové na prestižnı́m 
varšavském literárnı́m festivalu Big Book 2022.</t>
  </si>
  <si>
    <t xml:space="preserve">Typlt, Orlová </t>
  </si>
  <si>
    <t xml:space="preserve">Nizozemí </t>
  </si>
  <si>
    <t xml:space="preserve">červen </t>
  </si>
  <si>
    <t xml:space="preserve">Kees Mercks, divadlo Perdu </t>
  </si>
  <si>
    <t xml:space="preserve">Hanišová Viktorie </t>
  </si>
  <si>
    <t xml:space="preserve">nakladatelství Voland </t>
  </si>
  <si>
    <t xml:space="preserve">Francie </t>
  </si>
  <si>
    <t>Scénické čtení za účasti profesionálních herců z publikací vydaných Revue K a z ukázek nové ineditní tvorby.</t>
  </si>
  <si>
    <t xml:space="preserve">Fridrich, Sojka </t>
  </si>
  <si>
    <t>nakladatelství Revue K</t>
  </si>
  <si>
    <t xml:space="preserve">Šrámek Jan </t>
  </si>
  <si>
    <t>ČC Brusel</t>
  </si>
  <si>
    <t xml:space="preserve">Vernisáž výstavy Jana Šrámka na festivalu současné ilustrace Picture.  </t>
  </si>
  <si>
    <t xml:space="preserve">Belgie </t>
  </si>
  <si>
    <t>Čupová, Horaková, Hanišová, Pánek, Zmeškal, Rudiš</t>
  </si>
  <si>
    <t xml:space="preserve">Pilátová Markéta </t>
  </si>
  <si>
    <t xml:space="preserve">Spolek Adalberta Stiftera </t>
  </si>
  <si>
    <t xml:space="preserve">Mornštajnová Alena </t>
  </si>
  <si>
    <t xml:space="preserve">Amaltea </t>
  </si>
  <si>
    <t xml:space="preserve">celkem </t>
  </si>
  <si>
    <t xml:space="preserve">Kétos </t>
  </si>
  <si>
    <t>Hložek, Borzič, Cikán, Ciprysová,Lazarová</t>
  </si>
  <si>
    <t>Autorská čtení autorů na Lipském veletrhu</t>
  </si>
  <si>
    <t xml:space="preserve">Cikán Ondřej </t>
  </si>
  <si>
    <t xml:space="preserve">Autorská čtení Ondřeje Cikána v Berlíně, Brémách a Mohuči. </t>
  </si>
  <si>
    <t>28.5., 7.6., 5.7., 7.7. 2022</t>
  </si>
  <si>
    <t xml:space="preserve">Hochroth </t>
  </si>
  <si>
    <t xml:space="preserve">Série akcí s českými autory v rámci festivalu Literatura na hranici. </t>
  </si>
  <si>
    <t xml:space="preserve">Hruška, Denemarková, Szanto, Kroutvor, Pithart,  Zakopalová
</t>
  </si>
  <si>
    <t xml:space="preserve">Čtení českych basníků a básnířek v rámci programu Leipzig Liest! během Lipského veletrhu. </t>
  </si>
  <si>
    <t xml:space="preserve">Děžinský Milan </t>
  </si>
  <si>
    <t>OZ Medziriadky</t>
  </si>
  <si>
    <t xml:space="preserve">Slovensko </t>
  </si>
  <si>
    <t xml:space="preserve">Účast Milana Děžinského  v porotě a na letní akci soutěže pro mladé autory a autorky  Medziriadky. </t>
  </si>
  <si>
    <t>alokovaná částka</t>
  </si>
  <si>
    <t>29.04. – 4.05. 2022</t>
  </si>
  <si>
    <t>Procházková Iva</t>
  </si>
  <si>
    <t>Škrob, Srbová, Svoboda, Šipka</t>
  </si>
  <si>
    <t xml:space="preserve">Autorská čtení Aleny Mornštajnové na festivalu v Opole a v Krakově. </t>
  </si>
  <si>
    <t xml:space="preserve">Série čtení Markéty Pilátové z knihy S Baťou v džungli, příprava a realizace workshopu pro děti. </t>
  </si>
  <si>
    <t>Šipka, Ciprysová,Hložek a Husárová</t>
  </si>
  <si>
    <t xml:space="preserve">nakladatelství Wieser  </t>
  </si>
  <si>
    <t xml:space="preserve">I. kolo </t>
  </si>
  <si>
    <t xml:space="preserve">Irena Dousková představı́ v Augsburgu a v Mnichově svůj román O bílých slonech, který v řı́jnu 2020 vyšel v německém překladu . </t>
  </si>
  <si>
    <t xml:space="preserve">Literární turné Viktorie Hanišové u příležitosti italského vydání Houbařky. </t>
  </si>
  <si>
    <t xml:space="preserve">Prezentace aktuálních překladů románů tří českých  autorek v literárním muzeu Roberta Musila v Klagenfurtu. </t>
  </si>
  <si>
    <t>Karol Sidon se poprvé představı́ ve Varšavě  
v prostorách prestižnı́ho Polského Pen Clubu v rozhovoru se svým překladatelem A. Jagodzinským.</t>
  </si>
  <si>
    <t>21. 7., 22.7. 2022</t>
  </si>
  <si>
    <t>24. – 26.6.2022</t>
  </si>
  <si>
    <t>26. – 27.5.2022</t>
  </si>
  <si>
    <t>6. – 8.5. 2022</t>
  </si>
  <si>
    <t>16. 3. – 20.3. 2022</t>
  </si>
  <si>
    <t>27. – 28.5. 2022</t>
  </si>
  <si>
    <t>5.6. – 9.6.2022</t>
  </si>
  <si>
    <t>Požadovaná částka</t>
  </si>
  <si>
    <t xml:space="preserve"> Miraggi </t>
  </si>
  <si>
    <t>Kultura na Granicy</t>
  </si>
  <si>
    <t xml:space="preserve"> Afera</t>
  </si>
  <si>
    <t xml:space="preserve">Schválená částka </t>
  </si>
  <si>
    <t>Plánovaný termín</t>
  </si>
  <si>
    <t>Jaroslav Rudiš vystoupı́ v rámci Českého týdne ve 
varšavské Komuně v rámci zahájenı́ českého předsednictvı́ v EK.</t>
  </si>
  <si>
    <t>poznámka</t>
  </si>
  <si>
    <t>Borzič Adam, Škrob Jan, Typlt Jaromír</t>
  </si>
  <si>
    <t>Hanišová Viktorie, Mornštajnová Alena, Pilátová Markéta</t>
  </si>
  <si>
    <t xml:space="preserve">Účast Petra Borkovce na poetickém maratonu ke světovému dni poezie, který organizuje EUNIC Řím. Další autorská čtení z česko-italské antologie současné české poezie, jejı́ž publikaci připravuje České centrum Řím, spolu s FUIS a nakladatelstvı́m Miraggi edizioni. </t>
  </si>
  <si>
    <t xml:space="preserve">Série tří čtení českých básníků ve Vídni a v Štýrském Hradci. </t>
  </si>
  <si>
    <t xml:space="preserve">První ročník festivalu české literatury v Itálii, který pořádá nakladatelství Miraggi Edizioni ve spolupráci s Českým centrem v Římě a s Českým centrem v Miláně, s Městem Florencie a s toskánským krajem. Součástí bude den Karla a Josefa Čapka, do festivalu se zapojí  6 autorů,  univerzitní profesoři a  4 nakladatelé a 12 knihkupců. </t>
  </si>
  <si>
    <t>Dora Kaprálová představı́ v Mnichově knihu Ostrovy. Kromě čtenı́ a diskuse s překladatelkou Hanou Hadas a nakladatelkou Heike Birke v Českém centru zastoupı́ autorka českou literaturu v rámci Dlouhé 
noci krátkých textů, který pořádá EUNIC.</t>
  </si>
  <si>
    <t xml:space="preserve">Účast Ivy Prochazkové na festivalu Kryminalna Pila. </t>
  </si>
  <si>
    <t>Společné čtení poezie ve Vídeňském Literaturhausu s překladateli: čtou Magdalena Šipka, Iveta Ciprysová, Ondřej Hložek a Zuzana Husárová, překladatelé Ondřej Cikán a Martina Lisa.</t>
  </si>
  <si>
    <t>Autorské čtení Jany Orlové a Jaromíra Typlta s použitím zvuků, obrazů, a.p. (performance). Přednes překladů básní dalších českých autorů.</t>
  </si>
  <si>
    <t>24. – 29. 4. 2022</t>
  </si>
  <si>
    <t>27. – 29. 5. 2022</t>
  </si>
  <si>
    <t>26. – 29. 5. 2022</t>
  </si>
  <si>
    <t>24.8. – 29. 8. 2022</t>
  </si>
  <si>
    <t>27. – 28. 4. 2022</t>
  </si>
  <si>
    <t>15. – 16. 4. 2022</t>
  </si>
  <si>
    <t>19. – 22. 1. 2022</t>
  </si>
  <si>
    <t>31.3 – 3. 4. 2022</t>
  </si>
  <si>
    <t xml:space="preserve">březen – květen </t>
  </si>
  <si>
    <t>březen – květen</t>
  </si>
  <si>
    <t>16. – 20. 3. 2022</t>
  </si>
  <si>
    <t>14. – 17. 3. 2022</t>
  </si>
  <si>
    <t>12. 4. – 17. 4. 2022</t>
  </si>
  <si>
    <t>20. – 24. 3.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</si>
</sst>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8"/>
      <color rgb="FF80008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Protection="0"/>
  </cellStyleXfs>
  <cellXfs count="31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5" borderId="1" xfId="0" applyFont="1" applyFill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/>
    <xf numFmtId="17" fontId="2" fillId="0" borderId="1" xfId="0" applyNumberFormat="1" applyFont="1" applyBorder="1"/>
    <xf numFmtId="0" fontId="2" fillId="5" borderId="1" xfId="0" applyFont="1" applyFill="1" applyBorder="1" applyAlignment="1">
      <alignment wrapText="1"/>
    </xf>
    <xf numFmtId="164" fontId="2" fillId="5" borderId="1" xfId="0" applyNumberFormat="1" applyFont="1" applyFill="1" applyBorder="1"/>
    <xf numFmtId="14" fontId="2" fillId="0" borderId="1" xfId="0" applyNumberFormat="1" applyFont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164" fontId="2" fillId="4" borderId="1" xfId="0" applyNumberFormat="1" applyFont="1" applyFill="1" applyBorder="1"/>
    <xf numFmtId="0" fontId="2" fillId="0" borderId="1" xfId="0" applyFont="1" applyBorder="1" applyAlignment="1">
      <alignment vertical="top" wrapText="1"/>
    </xf>
    <xf numFmtId="9" fontId="0" fillId="0" borderId="0" xfId="0" applyNumberFormat="1"/>
    <xf numFmtId="0" fontId="2" fillId="5" borderId="1" xfId="0" applyFont="1" applyFill="1" applyBorder="1" applyAlignment="1"/>
    <xf numFmtId="0" fontId="1" fillId="2" borderId="2" xfId="0" applyFont="1" applyFill="1" applyBorder="1" applyAlignment="1">
      <alignment horizontal="center" wrapText="1"/>
    </xf>
    <xf numFmtId="165" fontId="2" fillId="0" borderId="1" xfId="0" applyNumberFormat="1" applyFont="1" applyBorder="1"/>
    <xf numFmtId="165" fontId="2" fillId="6" borderId="1" xfId="0" applyNumberFormat="1" applyFont="1" applyFill="1" applyBorder="1"/>
    <xf numFmtId="165" fontId="1" fillId="3" borderId="1" xfId="0" applyNumberFormat="1" applyFont="1" applyFill="1" applyBorder="1"/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65" fontId="4" fillId="6" borderId="1" xfId="0" applyNumberFormat="1" applyFont="1" applyFill="1" applyBorder="1"/>
    <xf numFmtId="0" fontId="5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zoomScale="84" zoomScaleNormal="84" workbookViewId="0">
      <selection activeCell="E7" sqref="E7"/>
    </sheetView>
  </sheetViews>
  <sheetFormatPr defaultRowHeight="15" x14ac:dyDescent="0.25"/>
  <cols>
    <col min="1" max="1" width="9.28515625" customWidth="1"/>
    <col min="2" max="2" width="20.28515625" customWidth="1"/>
    <col min="3" max="3" width="22.7109375" customWidth="1"/>
    <col min="4" max="4" width="64.85546875" customWidth="1"/>
    <col min="5" max="5" width="33.7109375" customWidth="1"/>
    <col min="6" max="6" width="13.28515625" customWidth="1"/>
    <col min="7" max="7" width="19.28515625" customWidth="1"/>
    <col min="8" max="8" width="16.42578125" customWidth="1"/>
    <col min="9" max="9" width="40.28515625" customWidth="1"/>
  </cols>
  <sheetData>
    <row r="1" spans="1:9" ht="37.5" x14ac:dyDescent="0.3">
      <c r="A1" s="2" t="s">
        <v>77</v>
      </c>
      <c r="B1" s="3" t="s">
        <v>0</v>
      </c>
      <c r="C1" s="3" t="s">
        <v>1</v>
      </c>
      <c r="D1" s="4" t="s">
        <v>2</v>
      </c>
      <c r="E1" s="3" t="s">
        <v>94</v>
      </c>
      <c r="F1" s="3" t="s">
        <v>3</v>
      </c>
      <c r="G1" s="4" t="s">
        <v>89</v>
      </c>
      <c r="H1" s="21" t="s">
        <v>93</v>
      </c>
      <c r="I1" s="21" t="s">
        <v>96</v>
      </c>
    </row>
    <row r="2" spans="1:9" ht="51.75" customHeight="1" x14ac:dyDescent="0.3">
      <c r="A2" s="26">
        <v>1</v>
      </c>
      <c r="B2" s="10" t="s">
        <v>33</v>
      </c>
      <c r="C2" s="6" t="s">
        <v>24</v>
      </c>
      <c r="D2" s="7" t="s">
        <v>34</v>
      </c>
      <c r="E2" s="5" t="s">
        <v>83</v>
      </c>
      <c r="F2" s="5" t="s">
        <v>23</v>
      </c>
      <c r="G2" s="8">
        <v>20000</v>
      </c>
      <c r="H2" s="22">
        <v>5000</v>
      </c>
    </row>
    <row r="3" spans="1:9" ht="18.75" x14ac:dyDescent="0.3">
      <c r="A3" s="26">
        <v>2</v>
      </c>
      <c r="B3" s="20" t="s">
        <v>28</v>
      </c>
      <c r="C3" s="6" t="s">
        <v>24</v>
      </c>
      <c r="D3" s="5" t="s">
        <v>25</v>
      </c>
      <c r="E3" s="5" t="s">
        <v>106</v>
      </c>
      <c r="F3" s="5" t="s">
        <v>23</v>
      </c>
      <c r="G3" s="8">
        <v>20000</v>
      </c>
      <c r="H3" s="22">
        <v>20000</v>
      </c>
    </row>
    <row r="4" spans="1:9" ht="123" customHeight="1" x14ac:dyDescent="0.3">
      <c r="A4" s="26">
        <v>3</v>
      </c>
      <c r="B4" s="10" t="s">
        <v>17</v>
      </c>
      <c r="C4" s="6" t="s">
        <v>18</v>
      </c>
      <c r="D4" s="7" t="s">
        <v>99</v>
      </c>
      <c r="E4" s="5" t="s">
        <v>119</v>
      </c>
      <c r="F4" s="5" t="s">
        <v>12</v>
      </c>
      <c r="G4" s="8">
        <v>28000</v>
      </c>
      <c r="H4" s="22">
        <v>14000</v>
      </c>
    </row>
    <row r="5" spans="1:9" ht="56.25" x14ac:dyDescent="0.3">
      <c r="A5" s="26">
        <v>4</v>
      </c>
      <c r="B5" s="10" t="s">
        <v>97</v>
      </c>
      <c r="C5" s="6" t="s">
        <v>55</v>
      </c>
      <c r="D5" s="7" t="s">
        <v>100</v>
      </c>
      <c r="E5" s="5" t="s">
        <v>118</v>
      </c>
      <c r="F5" s="5" t="s">
        <v>31</v>
      </c>
      <c r="G5" s="8">
        <f>(1920*26)</f>
        <v>49920</v>
      </c>
      <c r="H5" s="29">
        <v>0</v>
      </c>
    </row>
    <row r="6" spans="1:9" ht="48" customHeight="1" x14ac:dyDescent="0.3">
      <c r="A6" s="26">
        <v>5</v>
      </c>
      <c r="B6" s="10" t="s">
        <v>58</v>
      </c>
      <c r="C6" s="6" t="s">
        <v>55</v>
      </c>
      <c r="D6" s="7" t="s">
        <v>59</v>
      </c>
      <c r="E6" s="5" t="s">
        <v>60</v>
      </c>
      <c r="F6" s="5" t="s">
        <v>10</v>
      </c>
      <c r="G6" s="8">
        <f>(2200*26)</f>
        <v>57200</v>
      </c>
      <c r="H6" s="29">
        <v>0</v>
      </c>
    </row>
    <row r="7" spans="1:9" ht="94.5" customHeight="1" x14ac:dyDescent="0.3">
      <c r="A7" s="27">
        <v>6</v>
      </c>
      <c r="B7" s="10" t="s">
        <v>49</v>
      </c>
      <c r="C7" s="6" t="s">
        <v>90</v>
      </c>
      <c r="D7" s="7" t="s">
        <v>101</v>
      </c>
      <c r="E7" s="5" t="s">
        <v>107</v>
      </c>
      <c r="F7" s="5" t="s">
        <v>12</v>
      </c>
      <c r="G7" s="8">
        <f>(11430*26)</f>
        <v>297180</v>
      </c>
      <c r="H7" s="22">
        <v>74000</v>
      </c>
    </row>
    <row r="8" spans="1:9" ht="56.25" x14ac:dyDescent="0.3">
      <c r="A8" s="27">
        <v>7</v>
      </c>
      <c r="B8" s="10" t="s">
        <v>13</v>
      </c>
      <c r="C8" s="5" t="s">
        <v>4</v>
      </c>
      <c r="D8" s="7" t="s">
        <v>6</v>
      </c>
      <c r="E8" s="5" t="s">
        <v>108</v>
      </c>
      <c r="F8" s="5" t="s">
        <v>5</v>
      </c>
      <c r="G8" s="8">
        <v>26000</v>
      </c>
      <c r="H8" s="22">
        <v>26000</v>
      </c>
    </row>
    <row r="9" spans="1:9" ht="37.5" x14ac:dyDescent="0.3">
      <c r="A9" s="27">
        <v>8</v>
      </c>
      <c r="B9" s="10" t="s">
        <v>65</v>
      </c>
      <c r="C9" s="7" t="s">
        <v>66</v>
      </c>
      <c r="D9" s="7" t="s">
        <v>68</v>
      </c>
      <c r="E9" s="5" t="s">
        <v>109</v>
      </c>
      <c r="F9" s="7" t="s">
        <v>67</v>
      </c>
      <c r="G9" s="8">
        <f>(470*26)</f>
        <v>12220</v>
      </c>
      <c r="H9" s="23">
        <v>0</v>
      </c>
    </row>
    <row r="10" spans="1:9" ht="56.25" x14ac:dyDescent="0.3">
      <c r="A10" s="27">
        <v>9</v>
      </c>
      <c r="B10" s="10" t="s">
        <v>15</v>
      </c>
      <c r="C10" s="5" t="s">
        <v>8</v>
      </c>
      <c r="D10" s="7" t="s">
        <v>78</v>
      </c>
      <c r="E10" s="5" t="s">
        <v>110</v>
      </c>
      <c r="F10" s="5" t="s">
        <v>9</v>
      </c>
      <c r="G10" s="8">
        <f>(435*26)</f>
        <v>11310</v>
      </c>
      <c r="H10" s="22">
        <v>11000</v>
      </c>
    </row>
    <row r="11" spans="1:9" ht="56.25" x14ac:dyDescent="0.3">
      <c r="A11" s="27">
        <v>10</v>
      </c>
      <c r="B11" s="10" t="s">
        <v>43</v>
      </c>
      <c r="C11" s="7" t="s">
        <v>44</v>
      </c>
      <c r="D11" s="7" t="s">
        <v>42</v>
      </c>
      <c r="E11" s="5" t="s">
        <v>111</v>
      </c>
      <c r="F11" s="5" t="s">
        <v>41</v>
      </c>
      <c r="G11" s="8">
        <v>34300</v>
      </c>
      <c r="H11" s="22">
        <v>17000</v>
      </c>
    </row>
    <row r="12" spans="1:9" ht="93.75" x14ac:dyDescent="0.3">
      <c r="A12" s="27">
        <v>11</v>
      </c>
      <c r="B12" s="10" t="s">
        <v>98</v>
      </c>
      <c r="C12" s="10" t="s">
        <v>76</v>
      </c>
      <c r="D12" s="10" t="s">
        <v>80</v>
      </c>
      <c r="E12" s="6" t="s">
        <v>84</v>
      </c>
      <c r="F12" s="6" t="s">
        <v>31</v>
      </c>
      <c r="G12" s="11">
        <f>(1490*26)</f>
        <v>38740</v>
      </c>
      <c r="H12" s="22">
        <v>29000</v>
      </c>
    </row>
    <row r="13" spans="1:9" ht="37.5" x14ac:dyDescent="0.3">
      <c r="A13" s="27">
        <v>12</v>
      </c>
      <c r="B13" s="10" t="s">
        <v>39</v>
      </c>
      <c r="C13" s="7" t="s">
        <v>40</v>
      </c>
      <c r="D13" s="7" t="s">
        <v>79</v>
      </c>
      <c r="E13" s="5" t="s">
        <v>85</v>
      </c>
      <c r="F13" s="5" t="s">
        <v>12</v>
      </c>
      <c r="G13" s="8">
        <f>(1106*26)</f>
        <v>28756</v>
      </c>
      <c r="H13" s="22">
        <v>14000</v>
      </c>
    </row>
    <row r="14" spans="1:9" ht="56.25" customHeight="1" x14ac:dyDescent="0.3">
      <c r="A14" s="26">
        <v>13</v>
      </c>
      <c r="B14" s="10" t="s">
        <v>56</v>
      </c>
      <c r="C14" s="6" t="s">
        <v>55</v>
      </c>
      <c r="D14" s="7" t="s">
        <v>57</v>
      </c>
      <c r="E14" s="5" t="s">
        <v>86</v>
      </c>
      <c r="F14" s="5" t="s">
        <v>10</v>
      </c>
      <c r="G14" s="11">
        <f>(3915*26)</f>
        <v>101790</v>
      </c>
      <c r="H14" s="22">
        <v>31000</v>
      </c>
      <c r="I14" s="30"/>
    </row>
    <row r="15" spans="1:9" ht="74.25" customHeight="1" x14ac:dyDescent="0.3">
      <c r="A15" s="26">
        <v>14</v>
      </c>
      <c r="B15" s="10" t="s">
        <v>63</v>
      </c>
      <c r="C15" s="10" t="s">
        <v>91</v>
      </c>
      <c r="D15" s="7" t="s">
        <v>62</v>
      </c>
      <c r="E15" s="5" t="s">
        <v>70</v>
      </c>
      <c r="F15" s="5" t="s">
        <v>23</v>
      </c>
      <c r="G15" s="8">
        <v>213430</v>
      </c>
      <c r="H15" s="22">
        <v>50000</v>
      </c>
      <c r="I15" s="19"/>
    </row>
    <row r="16" spans="1:9" ht="93.75" x14ac:dyDescent="0.3">
      <c r="A16" s="27">
        <v>15</v>
      </c>
      <c r="B16" s="10" t="s">
        <v>16</v>
      </c>
      <c r="C16" s="5" t="s">
        <v>11</v>
      </c>
      <c r="D16" s="7" t="s">
        <v>102</v>
      </c>
      <c r="E16" s="5" t="s">
        <v>82</v>
      </c>
      <c r="F16" s="5" t="s">
        <v>10</v>
      </c>
      <c r="G16" s="8">
        <f>(498*26)</f>
        <v>12948</v>
      </c>
      <c r="H16" s="22">
        <v>9000</v>
      </c>
    </row>
    <row r="17" spans="1:8" ht="60" customHeight="1" x14ac:dyDescent="0.3">
      <c r="A17" s="27">
        <v>16</v>
      </c>
      <c r="B17" s="10" t="s">
        <v>14</v>
      </c>
      <c r="C17" s="5" t="s">
        <v>4</v>
      </c>
      <c r="D17" s="7" t="s">
        <v>7</v>
      </c>
      <c r="E17" s="5" t="s">
        <v>87</v>
      </c>
      <c r="F17" s="5" t="s">
        <v>5</v>
      </c>
      <c r="G17" s="8">
        <v>16000</v>
      </c>
      <c r="H17" s="22">
        <v>12000</v>
      </c>
    </row>
    <row r="18" spans="1:8" ht="37.5" x14ac:dyDescent="0.3">
      <c r="A18" s="27">
        <v>17</v>
      </c>
      <c r="B18" s="10" t="s">
        <v>52</v>
      </c>
      <c r="C18" s="5" t="s">
        <v>53</v>
      </c>
      <c r="D18" s="7" t="s">
        <v>73</v>
      </c>
      <c r="E18" s="9" t="s">
        <v>37</v>
      </c>
      <c r="F18" s="5" t="s">
        <v>23</v>
      </c>
      <c r="G18" s="8">
        <f>(1029*26)</f>
        <v>26754</v>
      </c>
      <c r="H18" s="22">
        <v>20000</v>
      </c>
    </row>
    <row r="19" spans="1:8" ht="37.5" x14ac:dyDescent="0.3">
      <c r="A19" s="27">
        <v>18</v>
      </c>
      <c r="B19" s="10" t="s">
        <v>50</v>
      </c>
      <c r="C19" s="7" t="s">
        <v>51</v>
      </c>
      <c r="D19" s="7" t="s">
        <v>74</v>
      </c>
      <c r="E19" s="5" t="s">
        <v>112</v>
      </c>
      <c r="F19" s="5" t="s">
        <v>10</v>
      </c>
      <c r="G19" s="8">
        <f>(1270*26)</f>
        <v>33020</v>
      </c>
      <c r="H19" s="22">
        <v>16000</v>
      </c>
    </row>
    <row r="20" spans="1:8" ht="18.75" x14ac:dyDescent="0.3">
      <c r="A20" s="27">
        <v>19</v>
      </c>
      <c r="B20" s="10" t="s">
        <v>71</v>
      </c>
      <c r="C20" s="6" t="s">
        <v>92</v>
      </c>
      <c r="D20" s="7" t="s">
        <v>103</v>
      </c>
      <c r="E20" s="5" t="s">
        <v>113</v>
      </c>
      <c r="F20" s="5" t="s">
        <v>23</v>
      </c>
      <c r="G20" s="8">
        <f>(490*26)</f>
        <v>12740</v>
      </c>
      <c r="H20" s="22">
        <v>12000</v>
      </c>
    </row>
    <row r="21" spans="1:8" ht="56.25" x14ac:dyDescent="0.3">
      <c r="A21" s="27">
        <v>20</v>
      </c>
      <c r="B21" s="10" t="s">
        <v>27</v>
      </c>
      <c r="C21" s="5" t="s">
        <v>24</v>
      </c>
      <c r="D21" s="7" t="s">
        <v>95</v>
      </c>
      <c r="E21" s="5" t="s">
        <v>26</v>
      </c>
      <c r="F21" s="5" t="s">
        <v>23</v>
      </c>
      <c r="G21" s="8">
        <v>21000</v>
      </c>
      <c r="H21" s="22">
        <v>10000</v>
      </c>
    </row>
    <row r="22" spans="1:8" ht="56.25" x14ac:dyDescent="0.3">
      <c r="A22" s="27">
        <v>21</v>
      </c>
      <c r="B22" s="10" t="s">
        <v>29</v>
      </c>
      <c r="C22" s="5" t="s">
        <v>24</v>
      </c>
      <c r="D22" s="7" t="s">
        <v>81</v>
      </c>
      <c r="E22" s="5" t="s">
        <v>114</v>
      </c>
      <c r="F22" s="5" t="s">
        <v>23</v>
      </c>
      <c r="G22" s="8">
        <v>21000</v>
      </c>
      <c r="H22" s="22">
        <v>21000</v>
      </c>
    </row>
    <row r="23" spans="1:8" ht="77.25" customHeight="1" x14ac:dyDescent="0.3">
      <c r="A23" s="27">
        <v>22</v>
      </c>
      <c r="B23" s="10" t="s">
        <v>19</v>
      </c>
      <c r="C23" s="5" t="s">
        <v>21</v>
      </c>
      <c r="D23" s="18" t="s">
        <v>20</v>
      </c>
      <c r="E23" s="5" t="s">
        <v>88</v>
      </c>
      <c r="F23" s="5" t="s">
        <v>22</v>
      </c>
      <c r="G23" s="8">
        <v>40000</v>
      </c>
      <c r="H23" s="22">
        <v>30000</v>
      </c>
    </row>
    <row r="24" spans="1:8" ht="60" customHeight="1" x14ac:dyDescent="0.3">
      <c r="A24" s="27">
        <v>23</v>
      </c>
      <c r="B24" s="10" t="s">
        <v>32</v>
      </c>
      <c r="C24" s="5" t="s">
        <v>24</v>
      </c>
      <c r="D24" s="7" t="s">
        <v>30</v>
      </c>
      <c r="E24" s="5" t="s">
        <v>115</v>
      </c>
      <c r="F24" s="5" t="s">
        <v>23</v>
      </c>
      <c r="G24" s="8">
        <v>20000</v>
      </c>
      <c r="H24" s="23">
        <v>0</v>
      </c>
    </row>
    <row r="25" spans="1:8" ht="99.75" customHeight="1" x14ac:dyDescent="0.3">
      <c r="A25" s="28">
        <v>24</v>
      </c>
      <c r="B25" s="10" t="s">
        <v>75</v>
      </c>
      <c r="C25" s="6" t="s">
        <v>55</v>
      </c>
      <c r="D25" s="18" t="s">
        <v>104</v>
      </c>
      <c r="E25" s="12">
        <v>44733</v>
      </c>
      <c r="F25" s="5" t="s">
        <v>31</v>
      </c>
      <c r="G25" s="8">
        <f>(1570*26)</f>
        <v>40820</v>
      </c>
      <c r="H25" s="23">
        <v>0</v>
      </c>
    </row>
    <row r="26" spans="1:8" ht="37.5" customHeight="1" x14ac:dyDescent="0.3">
      <c r="A26" s="27">
        <v>25</v>
      </c>
      <c r="B26" s="10" t="s">
        <v>72</v>
      </c>
      <c r="C26" s="6" t="s">
        <v>61</v>
      </c>
      <c r="D26" s="7" t="s">
        <v>64</v>
      </c>
      <c r="E26" s="5" t="s">
        <v>116</v>
      </c>
      <c r="F26" s="5" t="s">
        <v>10</v>
      </c>
      <c r="G26" s="8">
        <f>(3582*26)</f>
        <v>93132</v>
      </c>
      <c r="H26" s="22">
        <v>46000</v>
      </c>
    </row>
    <row r="27" spans="1:8" ht="35.25" customHeight="1" x14ac:dyDescent="0.3">
      <c r="A27" s="27">
        <v>26</v>
      </c>
      <c r="B27" s="10" t="s">
        <v>45</v>
      </c>
      <c r="C27" s="5" t="s">
        <v>46</v>
      </c>
      <c r="D27" s="7" t="s">
        <v>47</v>
      </c>
      <c r="E27" s="5" t="s">
        <v>117</v>
      </c>
      <c r="F27" s="5" t="s">
        <v>48</v>
      </c>
      <c r="G27" s="8">
        <v>13500</v>
      </c>
      <c r="H27" s="23">
        <v>0</v>
      </c>
    </row>
    <row r="28" spans="1:8" ht="56.25" customHeight="1" x14ac:dyDescent="0.3">
      <c r="A28" s="27">
        <v>27</v>
      </c>
      <c r="B28" s="10" t="s">
        <v>35</v>
      </c>
      <c r="C28" s="7" t="s">
        <v>38</v>
      </c>
      <c r="D28" s="7" t="s">
        <v>105</v>
      </c>
      <c r="E28" s="5" t="s">
        <v>37</v>
      </c>
      <c r="F28" s="5" t="s">
        <v>36</v>
      </c>
      <c r="G28" s="8">
        <f>(1700*26)</f>
        <v>44200</v>
      </c>
      <c r="H28" s="22">
        <v>33000</v>
      </c>
    </row>
    <row r="29" spans="1:8" ht="18.75" x14ac:dyDescent="0.3">
      <c r="A29" s="13"/>
      <c r="B29" s="14"/>
      <c r="C29" s="14"/>
      <c r="D29" s="14"/>
      <c r="E29" s="14"/>
      <c r="F29" s="15" t="s">
        <v>54</v>
      </c>
      <c r="G29" s="16">
        <f>SUM(G2:G28)</f>
        <v>1333960</v>
      </c>
      <c r="H29" s="24">
        <f>SUM(H2:H28)</f>
        <v>500000</v>
      </c>
    </row>
    <row r="30" spans="1:8" ht="37.5" x14ac:dyDescent="0.3">
      <c r="A30" s="13"/>
      <c r="B30" s="13"/>
      <c r="C30" s="13"/>
      <c r="D30" s="13"/>
      <c r="E30" s="13"/>
      <c r="F30" s="25" t="s">
        <v>69</v>
      </c>
      <c r="G30" s="17">
        <v>500000</v>
      </c>
      <c r="H30" s="22"/>
    </row>
    <row r="31" spans="1:8" x14ac:dyDescent="0.25">
      <c r="G31" s="1"/>
    </row>
    <row r="32" spans="1:8" x14ac:dyDescent="0.25">
      <c r="G32" s="1"/>
    </row>
    <row r="33" spans="7:7" x14ac:dyDescent="0.25">
      <c r="G33" s="1"/>
    </row>
    <row r="34" spans="7:7" x14ac:dyDescent="0.25">
      <c r="G34" s="1"/>
    </row>
    <row r="35" spans="7:7" x14ac:dyDescent="0.25">
      <c r="G35" s="1"/>
    </row>
    <row r="36" spans="7:7" x14ac:dyDescent="0.25">
      <c r="G36" s="1"/>
    </row>
    <row r="37" spans="7:7" x14ac:dyDescent="0.25">
      <c r="G37" s="1"/>
    </row>
    <row r="38" spans="7:7" x14ac:dyDescent="0.25">
      <c r="G38" s="1"/>
    </row>
    <row r="39" spans="7:7" x14ac:dyDescent="0.25">
      <c r="G39" s="1"/>
    </row>
    <row r="40" spans="7:7" x14ac:dyDescent="0.25">
      <c r="G40" s="1"/>
    </row>
    <row r="41" spans="7:7" x14ac:dyDescent="0.25">
      <c r="G41" s="1"/>
    </row>
    <row r="42" spans="7:7" x14ac:dyDescent="0.25">
      <c r="G42" s="1"/>
    </row>
    <row r="43" spans="7:7" x14ac:dyDescent="0.25">
      <c r="G43" s="1"/>
    </row>
    <row r="44" spans="7:7" x14ac:dyDescent="0.25">
      <c r="G44" s="1"/>
    </row>
    <row r="45" spans="7:7" x14ac:dyDescent="0.25">
      <c r="G45" s="1"/>
    </row>
    <row r="46" spans="7:7" x14ac:dyDescent="0.25">
      <c r="G46" s="1"/>
    </row>
    <row r="47" spans="7:7" x14ac:dyDescent="0.25">
      <c r="G47" s="1"/>
    </row>
    <row r="48" spans="7:7" x14ac:dyDescent="0.25">
      <c r="G48" s="1"/>
    </row>
    <row r="49" spans="7:7" x14ac:dyDescent="0.25">
      <c r="G49" s="1"/>
    </row>
    <row r="50" spans="7:7" x14ac:dyDescent="0.25">
      <c r="G50" s="1"/>
    </row>
    <row r="51" spans="7:7" x14ac:dyDescent="0.25">
      <c r="G51" s="1"/>
    </row>
    <row r="52" spans="7:7" x14ac:dyDescent="0.25">
      <c r="G52" s="1"/>
    </row>
  </sheetData>
  <sortState ref="B2:H32">
    <sortCondition ref="B2"/>
  </sortState>
  <pageMargins left="0" right="0" top="0" bottom="0" header="0" footer="0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Michala Čičváková</dc:creator>
  <cp:lastModifiedBy>CLC3</cp:lastModifiedBy>
  <cp:lastPrinted>2021-11-04T09:02:43Z</cp:lastPrinted>
  <dcterms:created xsi:type="dcterms:W3CDTF">2021-11-01T11:25:36Z</dcterms:created>
  <dcterms:modified xsi:type="dcterms:W3CDTF">2021-12-02T09:43:22Z</dcterms:modified>
</cp:coreProperties>
</file>