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richterova\Desktop\"/>
    </mc:Choice>
  </mc:AlternateContent>
  <xr:revisionPtr revIDLastSave="0" documentId="13_ncr:1_{5316C823-8357-4151-B4B2-D1A752B78D9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VYHODNOCENÍ MOBILITA 5.12.25" sheetId="1" r:id="rId1"/>
  </sheets>
  <calcPr calcId="191029"/>
</workbook>
</file>

<file path=xl/calcChain.xml><?xml version="1.0" encoding="utf-8"?>
<calcChain xmlns="http://schemas.openxmlformats.org/spreadsheetml/2006/main">
  <c r="H27" i="1" l="1"/>
  <c r="G40" i="1" l="1"/>
  <c r="I35" i="1"/>
  <c r="G28" i="1"/>
  <c r="H28" i="1" s="1"/>
  <c r="G27" i="1"/>
  <c r="G26" i="1"/>
  <c r="G24" i="1"/>
  <c r="H23" i="1"/>
  <c r="G23" i="1"/>
  <c r="H18" i="1"/>
  <c r="G18" i="1"/>
  <c r="G15" i="1"/>
  <c r="G14" i="1"/>
  <c r="H13" i="1"/>
  <c r="G13" i="1"/>
  <c r="H12" i="1"/>
  <c r="G12" i="1"/>
  <c r="H11" i="1"/>
  <c r="G11" i="1"/>
  <c r="G10" i="1"/>
  <c r="G9" i="1"/>
  <c r="G8" i="1"/>
  <c r="G7" i="1"/>
  <c r="G6" i="1"/>
  <c r="G5" i="1"/>
  <c r="H4" i="1"/>
  <c r="G4" i="1"/>
  <c r="G39" i="1" l="1"/>
  <c r="G42" i="1" s="1"/>
  <c r="I28" i="1"/>
  <c r="I41" i="1" s="1"/>
  <c r="I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4" authorId="0" shapeId="0" xr:uid="{00000000-0006-0000-0000-000001000000}">
      <text>
        <r>
          <rPr>
            <sz val="10"/>
            <color rgb="FF000000"/>
            <rFont val="Arial"/>
            <scheme val="minor"/>
          </rPr>
          <t>částka v žádosti v EURECH, 2860 Eur, 1 euro=25 CZK</t>
        </r>
      </text>
    </comment>
    <comment ref="H4" authorId="0" shapeId="0" xr:uid="{00000000-0006-0000-0000-000002000000}">
      <text>
        <r>
          <rPr>
            <sz val="10"/>
            <color rgb="FF000000"/>
            <rFont val="Arial"/>
            <scheme val="minor"/>
          </rPr>
          <t>částka v žádosti v EURECH, 2860 Eur, 1 euro=25 CZK</t>
        </r>
      </text>
    </comment>
  </commentList>
</comments>
</file>

<file path=xl/sharedStrings.xml><?xml version="1.0" encoding="utf-8"?>
<sst xmlns="http://schemas.openxmlformats.org/spreadsheetml/2006/main" count="171" uniqueCount="119">
  <si>
    <t>typ mobility</t>
  </si>
  <si>
    <t>název akce</t>
  </si>
  <si>
    <t xml:space="preserve">žadatel </t>
  </si>
  <si>
    <t>termín</t>
  </si>
  <si>
    <t>stručný popis akce</t>
  </si>
  <si>
    <t>Celkové požadované prostředky v CZK</t>
  </si>
  <si>
    <t>instituce</t>
  </si>
  <si>
    <t>Instituce</t>
  </si>
  <si>
    <t>Honzlová</t>
  </si>
  <si>
    <t>České centrum Mnichov</t>
  </si>
  <si>
    <t>léto 2026</t>
  </si>
  <si>
    <r>
      <rPr>
        <sz val="11"/>
        <color theme="1"/>
        <rFont val="Arial"/>
      </rPr>
      <t xml:space="preserve">Čtení a diskuse s překladatelkou Sophií Marzolff v mnichovském knihkupectví Lehmkuhl. Akce představí její překlad knihy Zdeny Salivarové </t>
    </r>
    <r>
      <rPr>
        <i/>
        <sz val="11"/>
        <color theme="1"/>
        <rFont val="Arial"/>
      </rPr>
      <t>Honzlová</t>
    </r>
    <r>
      <rPr>
        <sz val="11"/>
        <color theme="1"/>
        <rFont val="Arial"/>
      </rPr>
      <t>, zařazený na Hotlist der unabhängigen Verlage 2024. Dílo přibližuje německému publiku významný, dosud málo známý text ze 60. let i osobnost autorky, která zemřela v srpnu 2025. Překladatelka bude hovořit o své práci i osobních vzpomínkách na Salivarovou. Diskusi moderuje literární vědkyně Frances Jackson. Díky stálému publiku knihkupectví akce osloví široký okruh zájemců o evropskou literaturu.</t>
    </r>
  </si>
  <si>
    <t>Evropa v originále – Jonáš Zbořil</t>
  </si>
  <si>
    <t>červen 2026</t>
  </si>
  <si>
    <r>
      <rPr>
        <sz val="11"/>
        <color theme="1"/>
        <rFont val="Arial"/>
      </rPr>
      <t xml:space="preserve">Česká účast na mnichovské Noci literatury </t>
    </r>
    <r>
      <rPr>
        <i/>
        <sz val="11"/>
        <color theme="1"/>
        <rFont val="Arial"/>
      </rPr>
      <t>Evropa v originále</t>
    </r>
    <r>
      <rPr>
        <sz val="11"/>
        <color theme="1"/>
        <rFont val="Arial"/>
      </rPr>
      <t xml:space="preserve">.
Jonáš Zbořil zde zastoupí českou literaturu vedle autorů z Francie, Itálie, Německa, Španělska a Ukrajiny. Bude číst z románu </t>
    </r>
    <r>
      <rPr>
        <i/>
        <sz val="11"/>
        <color theme="1"/>
        <rFont val="Arial"/>
      </rPr>
      <t>Flora</t>
    </r>
    <r>
      <rPr>
        <sz val="11"/>
        <color theme="1"/>
        <rFont val="Arial"/>
      </rPr>
      <t xml:space="preserve"> a diskutovat o tématu lidskosti v současném světě. Večer moderuje Beate Meierfrankenfeld z Bavorského rozhlasu. Akce se koná pod širým nebem v zahradě Francouzského institutu jako součást programu EUNIC. Text bude promítán v německém překladu, po čtení proběhne literární salon s autorem. Prodej knih zajistí oceněné knihkupectví Rauch &amp; König.</t>
    </r>
  </si>
  <si>
    <r>
      <rPr>
        <b/>
        <sz val="12"/>
        <color theme="1"/>
        <rFont val="Arial"/>
      </rPr>
      <t xml:space="preserve">Miřenka Čechová – </t>
    </r>
    <r>
      <rPr>
        <b/>
        <i/>
        <sz val="12"/>
        <color theme="1"/>
        <rFont val="Arial"/>
      </rPr>
      <t>Baletky</t>
    </r>
  </si>
  <si>
    <t>březen 2026</t>
  </si>
  <si>
    <r>
      <rPr>
        <sz val="11"/>
        <color theme="1"/>
        <rFont val="Arial"/>
      </rPr>
      <t xml:space="preserve">Prezentace románu </t>
    </r>
    <r>
      <rPr>
        <i/>
        <sz val="11"/>
        <color theme="1"/>
        <rFont val="Arial"/>
      </rPr>
      <t>Baletky</t>
    </r>
    <r>
      <rPr>
        <sz val="11"/>
        <color theme="1"/>
        <rFont val="Arial"/>
      </rPr>
      <t xml:space="preserve"> v rámci mnichovského festivalu </t>
    </r>
    <r>
      <rPr>
        <i/>
        <sz val="11"/>
        <color theme="1"/>
        <rFont val="Arial"/>
      </rPr>
      <t>We Won’t Shut Up</t>
    </r>
    <r>
      <rPr>
        <sz val="11"/>
        <color theme="1"/>
        <rFont val="Arial"/>
      </rPr>
      <t xml:space="preserve">.
Miřenka Čechová představí svůj autobiograficky laděný román </t>
    </r>
    <r>
      <rPr>
        <i/>
        <sz val="11"/>
        <color theme="1"/>
        <rFont val="Arial"/>
      </rPr>
      <t>Baletky</t>
    </r>
    <r>
      <rPr>
        <sz val="11"/>
        <color theme="1"/>
        <rFont val="Arial"/>
      </rPr>
      <t xml:space="preserve"> mnichovskému publiku a bude hovořit o svém pojetí feminismu a jeho vlivu na vlastní tvorbu. Akce se koná v netradičním prostoru – tanečním studiu kulturního centra LUISE – jako součást celoměstského festivalu k Mezinárodnímu dni žen. Moderuje literární vědkyně Frances Jackson. Díky festivalovému kontextu osloví akce široké publikum.</t>
    </r>
  </si>
  <si>
    <t>Erinnerung und Identität – Marek Torčík, eine junge literarische Stimme aus Tschechien</t>
  </si>
  <si>
    <t>Anthea Verlag</t>
  </si>
  <si>
    <t>duben / květen 2026</t>
  </si>
  <si>
    <r>
      <rPr>
        <sz val="11"/>
        <color theme="1"/>
        <rFont val="Arial"/>
      </rPr>
      <t xml:space="preserve">Akce se koná v rámci příprav na vystoupení Česka jako hostující země na Frankfurtském knižním veletrhu 2026 (Czechia2026) a představí román </t>
    </r>
    <r>
      <rPr>
        <i/>
        <sz val="11"/>
        <color theme="1"/>
        <rFont val="Arial"/>
      </rPr>
      <t xml:space="preserve">Was die Zeit nicht nimmt </t>
    </r>
    <r>
      <rPr>
        <sz val="11"/>
        <color theme="1"/>
        <rFont val="Arial"/>
      </rPr>
      <t>od Marka Torčíka.
Autor bude během čtení a následné diskuse hovořit o paměti, traumatu a queer identitě v současné české společnosti. Jeho dílo spojuje poetický jazyk s tématy původu, příslušnosti a sebeurčení.
Diskusi povede překladatel Mirko Kraetsch a nabídne pohled na novou generaci českých autorů, kteří vnímají jazyk jako nástroj odporu a uzdravení.
Akce je součástí série o současné české literatuře v Německu a oslovuje německy mluvící publikum – studenty, literární nadšence i queer komunitu. Podporuje mezikulturní dialog a zviditelňuje českou literaturu v evropském kontextu.</t>
    </r>
  </si>
  <si>
    <t>Empfindsam bleiben – Junge Stimmen aus Tschechien: Lesung und Gespräch mit Petr Hanel über
Freundschaft, Gewalt und den Mut zur Empfindsamkeit</t>
  </si>
  <si>
    <t>veletrh Lipsko</t>
  </si>
  <si>
    <r>
      <rPr>
        <sz val="11"/>
        <color theme="1"/>
        <rFont val="Arial"/>
      </rPr>
      <t xml:space="preserve">Akce se koná v rámci příprav na vystoupení České republiky jako hostující země na FBM26 a představí německý překlad knihy </t>
    </r>
    <r>
      <rPr>
        <b/>
        <i/>
        <sz val="11"/>
        <color theme="1"/>
        <rFont val="Arial"/>
      </rPr>
      <t>Von den Sternen</t>
    </r>
    <r>
      <rPr>
        <b/>
        <sz val="11"/>
        <color theme="1"/>
        <rFont val="Arial"/>
      </rPr>
      <t xml:space="preserve"> </t>
    </r>
    <r>
      <rPr>
        <b/>
        <i/>
        <sz val="11"/>
        <color theme="1"/>
        <rFont val="Arial"/>
      </rPr>
      <t>weißt du einen Scheiß</t>
    </r>
    <r>
      <rPr>
        <sz val="11"/>
        <color theme="1"/>
        <rFont val="Arial"/>
      </rPr>
      <t xml:space="preserve"> – literárního debutu českého autora Petra Hanela. Během premiérového čtení s následnou diskusí bude Hanel hovořit o psaní pro mladou generaci, o těle, jazyce a zranitelnosti ve světě, kde je tvrdost často považována za sílu.
Kniha radikálně upřímně vypráví o dospívání mezi násilím, studem a přátelstvím – je to coming-of-age román, který dojímá a zároveň provokuje.
Diskuse – moderovaná nakladatelem Rubenem Höppnerem a doprovázená překladatelkou Hanou Hadas – nabídne pohled do zákulisí vzniku románu i do mladé literární scény v Česku. Akce je určena mladému a literárně založenému publiku, pedagogům, studentům a zástupcům nezávislých nakladatelství.
Jako premiéra v rámci Lipského knižního veletrhu 2026 posiluje čtení viditelnost nových českých hlasů v Německu a zdůrazňuje přínos mladých autorů a autorek k rozmanitosti současné evropské literatury.</t>
    </r>
  </si>
  <si>
    <r>
      <rPr>
        <sz val="11"/>
        <color theme="1"/>
        <rFont val="Arial"/>
      </rPr>
      <t xml:space="preserve">Představení nového románu </t>
    </r>
    <r>
      <rPr>
        <i/>
        <sz val="11"/>
        <color theme="1"/>
        <rFont val="Arial"/>
      </rPr>
      <t>Pfingsten</t>
    </r>
    <r>
      <rPr>
        <sz val="11"/>
        <color theme="1"/>
        <rFont val="Arial"/>
      </rPr>
      <t xml:space="preserve"> Miroslava Hlauča v německém překladu Raiji Hauck.
Na dvou čteních v Mnichově a Kolíně bude autor hovořit o magickém realismu a o tom, jak se v jeho příběhu prolíná každodennost s tajemnem. Román zasazený do moravského města roku 1904 zkoumá střet víry, lásky a rozumu v době příchodu moderny.
V doprovodu překladatelky Raiji Hauck se Hlaučo zaměří na duchovní a racionální roviny české literatury a jejich současný význam. Akce je určena literárním nadšencům, studentům a kulturním profesionálům.
V rámci Czechia2026 reprezentuje tour rozmanitost současné české literatury – poetické, přemýšlivé a otevřené dialogu mezi tradicí a modernou.</t>
    </r>
  </si>
  <si>
    <t>„Poesie zwischen Asphalt und Amselgesang – Neue tschechische Lyrik“. Lesung und Gespräch mit
Marie Iljašenko über Wahrnehmung, Stadt und Natur</t>
  </si>
  <si>
    <r>
      <rPr>
        <sz val="12"/>
        <color theme="1"/>
        <rFont val="Arial"/>
      </rPr>
      <t xml:space="preserve">Akce představí nový básnický soubor </t>
    </r>
    <r>
      <rPr>
        <b/>
        <i/>
        <sz val="12"/>
        <color theme="1"/>
        <rFont val="Arial"/>
      </rPr>
      <t xml:space="preserve">Menschen hören überhaupt nur sehr wenig </t>
    </r>
    <r>
      <rPr>
        <sz val="12"/>
        <color theme="1"/>
        <rFont val="Arial"/>
      </rPr>
      <t>od Marie Iljašenko v německém překladu Julie Miesenböck.
Během lyrického čtení s následnou diskusí bude autorka hovořit o vztahu člověka, města a přírody – o tom, co v ruchu a tempu městského života snadno uniká pozornosti. Její poezie zachycuje život mezi dlažbou, metrem a zelení – jako poetická mapa městského soužití.
Diskuse s překladatelkou se zaměří na vnímání, jazyk a ekologické vědomí v současné poezii. Akce je určena literárně založenému publiku, studentům literatury a environmentálních oborů i návštěvníkům Lipského knižního veletrhu.
V rámci Czechia2026 zdůrazňuje čtení tematickou i estetickou rozmanitost české poezie a podporuje kulturní výměnu mezi Českem a Německem skrze hlas, který překračuje hranice i žánry.</t>
    </r>
  </si>
  <si>
    <t>Die Seele des Nebels - Gedichte aus Tschechien, Pavel Novotný, Daria Gordová, Anna Štičková, „Duše mlhy – Básně z České republiky“, "Die Seele des Nebels – Gedichte aus Tschechien"</t>
  </si>
  <si>
    <t>V roce 2025 byla Česká republika 37. hostující zemí překladatelského workshopu „Poesie der Nachbarn“ (Poezie sousedů), na který Künstlerhaus Edenkoben každoročně zve šest německých básníků a šest básníků z hostující země, aby společně pracovali na překladech. Cílem workshopu je zvýšit povědomí o současné evropské poezii v německy mluvících zemích.
Výběr z výsledků překladatelského workshopu 2025 bude představen na plánované akci v Lipsku během česko-německého autorského čtení: dva němečtí a dva čeští autoři zde vystoupí s ukázkami z dvojjazyčné antologie vydané nakladatelstvím Das Wunderhorn</t>
  </si>
  <si>
    <t>Buchpräsentation - Vratislav Maňák: Mit Wittgenstein in der Schwulensauna</t>
  </si>
  <si>
    <t>České centrum Vídeň</t>
  </si>
  <si>
    <t>Projekt představuje autorské čtení z německého překladu knihy "S Wittgensteinem v gay sauně" (Mit Wittgenstein in der Schwulensauna) českého spisovatele Vratislava Maňáka, která vyjde na únoru 2026 v nakladatelství Karl Rauch v překladu Leny Dorn. Kniha v sedmi esejích propojuje osobní zkušenost s kulturní a sociologickou reflexí queer identity ve střední Evropě. Autor sleduje proměny vnímání mužství, tělesnosti a prostoru na příkladech měst, jako jsou Praha, Vídeň, Bratislava či Berlín, a ukazuje, jak se zde formuje současný gay život. Tato kniha se přímo vztahuje k městu Vídeň a prezentace a čtení v knihkupectví Löwenherz by hrála významnou roli v propagaci konkrétního díla, autora a české literatury všeobecně. Čtení doplní moderovaná diskuse vedená Martinem Kraflem s Vratislavem Maňákem a s Lenou Dorn. Součástí akce je workshop pro studenty translatologie s Prof. Michaelou Kuklovou a Vratislavem Maňákem na Vídeňské univerzitě 25.3. nebo 26.3.</t>
  </si>
  <si>
    <t>Urbane Wildnis – Marie Iljašenko stellt ihren neuen Lyrikband vor</t>
  </si>
  <si>
    <t>28.5. nebo 11.6.2026</t>
  </si>
  <si>
    <t>Na akci chceme představit novou sbírku básní Marie Iljašenko, která vyjde na jaře 2026 v nakladatelství Anthea (pracovní název "Menschen hören überhaupt nur sehr wenig", vyjde s podporou MK ČR). Akci organziuje překladatelka Julia Miesenböck s Českém Centrem Vídeň jako projektový partner. Jako místo jsme vybraly Konzertcafé Schmid Hansl, v které se pravidelně konají i literární akce. Autorka představuje svou práci, čte z knihy a vede rozhovor s překladatelkou, která tlumočí do němčiny a čte překlady. Kavárna je zažité místo a má své publikum, PR bude dělat hlavně České Centrum, který je projektovým partnerem, akci budeme propagovat na Univerzitě (Zentrum für Translationswissenschaft, Institut für Slawistik) i u spolků a organizací, které se zabývají přírodou ve městě, např. Wiener Wildnis, Entdecke und bewahre Natur a jiné. Jako další programový bod chceme domluvit výstup Marie Iljašenko na Institut für Slavistik (Prof. Gertraude Zand) i na Zentrum für Translationswissenschaften (Dr. Michaela Kuklová) – analýza básní se studujícími a překlad doposud nepřeloženého textu.</t>
  </si>
  <si>
    <t>8.4.2026</t>
  </si>
  <si>
    <r>
      <rPr>
        <sz val="11"/>
        <color theme="1"/>
        <rFont val="Arial"/>
      </rPr>
      <t xml:space="preserve">V literární řadě CZ-AT [tʃæt] si Michael Stavarič zve české spisovatelky a spisovatele a překvapuje je neobvyklými otázkami: o jejich tvorbě, literatuře obecně a stavu světa zvláště. Literární cyklus CZ-AT [tʃæt] je společný projekt Rakouské literární společnosti a Českého centra Vídeň a koná se pravidelně od
roku 2023. Pozvání na další CZ-AT 8. dubna 2026 přijala Anna Beata Háblová s její knihou </t>
    </r>
    <r>
      <rPr>
        <b/>
        <i/>
        <sz val="11"/>
        <color theme="1"/>
        <rFont val="Arial"/>
      </rPr>
      <t>Směna (Schicht)</t>
    </r>
    <r>
      <rPr>
        <sz val="11"/>
        <color theme="1"/>
        <rFont val="Arial"/>
      </rPr>
      <t>, která
vychází 27. února 2026 v nakladatelství Geparden Verlag, Zürich. Tlumočení zajistí Julia Miesenböck, která knihu přeložila.</t>
    </r>
  </si>
  <si>
    <t>10.2.2026</t>
  </si>
  <si>
    <r>
      <rPr>
        <sz val="11"/>
        <color theme="1"/>
        <rFont val="Arial"/>
      </rPr>
      <t xml:space="preserve">Nejkrásnější české knihy ve Vídni a Dornbirnu
Na prestižní výstavě Nejkrásnější knihy světa, pořádané Rakouskou typografickou společností v hlavní vídeňské knihovně na Gürtelu, bude letos opět zastoupena i Česká republika. Mezi 20 vybranými tituly se objeví i ta oceněná s názvem </t>
    </r>
    <r>
      <rPr>
        <i/>
        <sz val="11"/>
        <color theme="1"/>
        <rFont val="Arial"/>
      </rPr>
      <t>Kniha roku</t>
    </r>
    <r>
      <rPr>
        <sz val="11"/>
        <color theme="1"/>
        <rFont val="Arial"/>
      </rPr>
      <t>, která získala 1. cenu v kategorii bibliofilií a autorských knih. Výstava, kterou každoročně navštíví kolem 3000 lidí, se následně přesune do Dornbirnu ve Vorarlbersku.
Součástí programu bude i prezentace a workshop vedený ilustrátorkami knihy,</t>
    </r>
    <r>
      <rPr>
        <b/>
        <sz val="11"/>
        <color theme="1"/>
        <rFont val="Arial"/>
      </rPr>
      <t xml:space="preserve"> Michaelou Kukovičovou a Magdalenou Rutovou. Workshop</t>
    </r>
    <r>
      <rPr>
        <sz val="11"/>
        <color theme="1"/>
        <rFont val="Arial"/>
      </rPr>
      <t xml:space="preserve"> proběhne na prestižní škole Die Graphische, kde studenti vytvoří vlastní „Knihu dne“ inspirovanou vystaveným dílem. Kniha je přístupná i mezinárodnímu publiku díky anglickému překladu na každé straně a výrazným ilustracím. Tlumočení zajistí Theresa Clauberg.
Projekt cílí na odbornou veřejnost – grafiky, ilustrátory, studenty i pedagogy – a představuje českou knižní kulturu jako živou a inspirativní součást evropského vizuálního dědictví.</t>
    </r>
  </si>
  <si>
    <t>AHOJ Festival – prezentace české literatury ve Švýcarsku</t>
  </si>
  <si>
    <t>Tschechischer Klub Zürich</t>
  </si>
  <si>
    <t>Příprava 8. ročníku AHOJ Festivalu – svátku české a slovenské kultury ve Švýcarsku. Festival nabídne autorská čtení, divadlo, hudbu, workshopy a výstavy pro všechny věkové skupiny, zejména pro švýcarské publikum i krajany. Akce probíhají česky i německy. Po účasti autorů/autorek jako Stančík, Goldflam, Morštajnová, Procházková, Toman, Pilátová, Böhm, Bílková a Baudišová v minulých ročnících jsme pro rok 2026 oslovili Radka Malého. Plánujeme jeho účast v pódiové diskusi „Literatur und Übersetzung“ a autorské čtení z knihy Básně na děrné štítky, doplněné malou výstavou. Termíny čtení jsou v jednání, diskuse se pravděpodobně uskuteční v literární kavárně Spheres. Organizátorem je Český klub Zürich.</t>
  </si>
  <si>
    <t>So macht man Frühling</t>
  </si>
  <si>
    <t>Kétos Verlag e.U.</t>
  </si>
  <si>
    <t>24.4. 2026</t>
  </si>
  <si>
    <t>Autorské čtení Radky Rubiliny a Ondřeje Cikána. Radka Rubilina představí sbírku Baltschik (Kétos, 2026), přeloženou Ondřejem Cikánem, která propojuje intimní lyriku s multikulturním dědictvím města Balčik u Černého moře. Ondřej Cikán uvede svou sbírku Die Kinder der Riyun (Limbus, 2026), epické fragmenty o japonské dívce Riyun, která se v 18. století vydává do podsvětí. Obě díla spojuje motiv „Česka u moře“ a bojovný pohled na krizi. Čtení doprovodí česká cellistka Jula Murbach a ukrajinská houslistka Daria Doliuk, které uvedou premiéru suity Tance cikád (op. 19), složené Ondřejem Cikánem v Ósace a Naritě. R. Rubilina přicestuje ze Sofie, O. Cikán z Vídně.</t>
  </si>
  <si>
    <t>Lipský veletrh – řada čtení</t>
  </si>
  <si>
    <r>
      <rPr>
        <sz val="11"/>
        <color theme="1"/>
        <rFont val="Arial"/>
      </rPr>
      <t xml:space="preserve">Das Meer in uns / Moře v nás
Tři čtení Iveta Ciprysová: Kořen a kloub (Wurzel und Gelenk), překl. O. Cikán, Kétos 2025.
Radka Rubilina: </t>
    </r>
    <r>
      <rPr>
        <i/>
        <sz val="11"/>
        <color theme="1"/>
        <rFont val="Arial"/>
      </rPr>
      <t>Balčik (Baltschik)</t>
    </r>
    <r>
      <rPr>
        <sz val="11"/>
        <color theme="1"/>
        <rFont val="Arial"/>
      </rPr>
      <t xml:space="preserve">, překl. O. Cikán, Kétos 2026.
Josef Kocourek: </t>
    </r>
    <r>
      <rPr>
        <i/>
        <sz val="11"/>
        <color theme="1"/>
        <rFont val="Arial"/>
      </rPr>
      <t>Jensen a Lilie</t>
    </r>
    <r>
      <rPr>
        <sz val="11"/>
        <color theme="1"/>
        <rFont val="Arial"/>
      </rPr>
      <t xml:space="preserve"> (Jensen und Lilie), překl. O. Cikán, Kétos 2026.
Mladá česká básnířka Iveta Ciprysová představí svou jemnou, křehkou, leč hororově naladěnou básnickou sbírku, která objímá všechny úzkosti světa a proměňuje mízu stromů v oceán. Rusistka a ředitelka Českého centra v Sofii Radka Rubilina představí svou sbírku o ryze lidské touze, dokrmované příbojem Černého moře a věčným snem Velké matky Kybelé.
Nositel Rakouské státní ceny za překlad Ondřej Cikán představí novelu výjimečného českého spisovatele Josefa Kocourka o nešťastné lásce a nihilismu, který nakonec překročí všechny oceány a skoro až vtipně vyhubí lidstvo.</t>
    </r>
  </si>
  <si>
    <t>Booktour Germany</t>
  </si>
  <si>
    <t>Braumueller GmbH</t>
  </si>
  <si>
    <t>jaro 2026</t>
  </si>
  <si>
    <t>Česká autorka Iva Procházková představí svou nejnovější knihu „Die Spur der Kälte“, vydanou nakladatelstvím Braumüller Verlag, na několika místech v Německu v rámci příprav na hlavní téma „Česko 2026“ na Frankfurtském knižním veletrhu v říjnu 2026.
Očekává se, že se do roku 2026 prosadí jako autorka detektivních románů v německy mluvících zemích. „Die Spur der Kälte“ je její třetí knihou vydanou u nakladatelství Braumüller, po titulech „Der Mann am Grund“ a „Die Residentur“. Její čtvrtá publikace vyjde v létě 2026.</t>
  </si>
  <si>
    <t>Booktour Austria</t>
  </si>
  <si>
    <t>Empfindsamkeitsstories on Tour – Junge Literatur aus Tschechien: Lesungen und Gespräche mit Petr
Hanel in München, Berlin und Hamburg</t>
  </si>
  <si>
    <t>květen 2026</t>
  </si>
  <si>
    <t>Literární turné se koná v rámci příprav na hostování Česka na Frankfurtském knižním veletrhu 2026 (Czechia2026) a představuje mladou českou literaturu v dialogu s německým publikem.
Autor Petr Hanel, jehož debut Von den Sternen weißt du einen Scheiß vyjde v Německu v roce 2026, propojuje coming-of-age témata, queer perspektivy a digitální formy vyprávění. Jeho „Digital Stories“ experimentují s QR texty, hudbou a projekcemi a otevírají nové cesty, jak oslovit mladé čtenáře.
Turné zahrnuje tři města – Mnichov, Berlín a Hamburk – a je určena studentům, mladým fanouškům literatury a queer komunitě. Vedle čtení proběhnou moderované diskuse s překladatelkou Hanou Hadas a různými hosty na témata jako jazyk, tělo, zranitelnost a digitální komunikace.
Projekt ukazuje, že současná česká literatura je odvážná, hybridní a blízká nové generaci – a přispívá k dlouhodobému kulturnímu propojení mezi Českem a Německem.</t>
  </si>
  <si>
    <t>„Ich bin ich – Queere Geschichten für junge Leser:innen“. Zwei Lesungen und Gespräche mit Marto Kelbl
über Identität, Sprache und Vielfalt</t>
  </si>
  <si>
    <t>duben 2026</t>
  </si>
  <si>
    <t>Čtenářská tour se koná v rámci příprav na hostování Česka na Frankfurtském knižním veletrhu 2026 (Czechia2026) a představí dětskou knihu Weder Junge noch Mädchen od Marto Kelbl v německém překladu Barbory Schnelle.
Ve dvou berlínských zastávkách – v Českém centru a v komunitním projektu RosaLinde – bude autorka hovořit o genderové rozmanitosti, hledání identity a jazykovém ztvárnění těchto témat v dětské literatuře.
Program kombinuje umělecké čtení s diskusí o významu queer příběhů pro děti a mládež. Cílovou skupinou jsou pedagogové, rodiče, studenti, autoři dětské literatury a místní queer komunita.
Obě akce budou tlumočeny a moderovány, s prostorem pro otázky a vzájemné setkání. Tour ukazuje, jak otevřeně a odvážně česká dětská literatura dnes přistupuje k tématům identity a diverzity – a přispívá k inkluzivní literární výměně mezi Českem a Německem.</t>
  </si>
  <si>
    <t>Nové hlasy z Česka – literární čtení a beseda s překladatelkami Danielou
Pusch a Susou Wolfrum</t>
  </si>
  <si>
    <t>Friedrich-Schiller-Universität Jena</t>
  </si>
  <si>
    <r>
      <rPr>
        <sz val="11"/>
        <color theme="1"/>
        <rFont val="Arial"/>
      </rPr>
      <t xml:space="preserve">Dne 27. března 2026 se v Jeně uskuteční kulturní akce věnovaná současné české literatuře a její překladatelské reflexi. Pod názvem „Nové hlasy z Česka“ představí překladatelky Daniela Pusch a Susa Wolfrum své nejnovější překlady děl Ondřeje Hübla </t>
    </r>
    <r>
      <rPr>
        <i/>
        <sz val="11"/>
        <color theme="1"/>
        <rFont val="Arial"/>
      </rPr>
      <t>(Der Vorhang)</t>
    </r>
    <r>
      <rPr>
        <sz val="11"/>
        <color theme="1"/>
        <rFont val="Arial"/>
      </rPr>
      <t xml:space="preserve"> a Kláry Wang Tylové </t>
    </r>
    <r>
      <rPr>
        <i/>
        <sz val="11"/>
        <color theme="1"/>
        <rFont val="Arial"/>
      </rPr>
      <t>(Geisterinsel)</t>
    </r>
    <r>
      <rPr>
        <sz val="11"/>
        <color theme="1"/>
        <rFont val="Arial"/>
      </rPr>
      <t>, doplněné o texty autora Elsa Aids. Program zahrnuje čtení vybraných pasáží, moderovanou debatu o překladatelských výzvách a roli překladatelky jako kulturního prostřednice a otevřenou diskusi s publikem. Akce je součástí setkání lektorek a lektorů češtiny v německojazyčném prostoru a příprav na Frankfurtský knižní veletrh 2026, kde bude Česká republika čestným hostem, a přispívá k propagaci české literatury v Německu. Cílem je podpořit mezikulturní dialog a zvýšit povědomí o současné české próze a poezii.</t>
    </r>
  </si>
  <si>
    <t>Literární turné v Lipsku a Chemnitz</t>
  </si>
  <si>
    <t>Allee Verlag</t>
  </si>
  <si>
    <t>19.-22.3 + 24.3.2026</t>
  </si>
  <si>
    <t>Literární turné Michala Ajvaze v rámci Lipského knižního veletrhu 2026:
Pátek 20. března: Čtení v rámci Leipzig liest s Lukášem Cabalou, moderuje Mirko Schwanitz, tlumočí Stefanie Bose.
Sobota 21. března: Autorský večer nakladatelství Allee Verlag mimo areál veletrhu za účasti Ajvaze, Cabaly (SK) a Timandera (SE). Moderuje Veronika Siska, tlumočí Stefanie Bose nebo Jana Krötzsch.
Neděle 22. března: Krátké čtení (30 min) na českém stánku, moderace a tlumočení: Stefanie Bose.
Úterý 24. března: Čtení v Chemnitzu v rámci regionálního doprovodného programu.
Další čtení lze koordinovat s prezentací dalších českých autorů.
Nakladatelství Allee Verlag žádá o podporu pouze pro Michala Ajvaze: jízdné Praha–Lipsko–Praha, 6× ubytování, 6× stravné, 4× honorář pro autora a 4× pro tlumočnici.</t>
  </si>
  <si>
    <t>České autorky ve švýcarském prostoru - z Čech k Alpám</t>
  </si>
  <si>
    <t xml:space="preserve">Spolek Pohoda
</t>
  </si>
  <si>
    <t xml:space="preserve">březen 2026 a listopad 2026/flexibilní
</t>
  </si>
  <si>
    <t>Série literárních večerů ve Švýcarsku představí Radku Denemarkovou a Lenku Klabouchovou. Denemarková je známá v německy mluvících zemích, Klabouchová se nově překládá do francouzštiny, což otevírá prostor pro akce v Ženevě a Lausanne. Ve spolupráci s krajanskými spolky (Beseda Slovan, Česká škola bez hranic, partneři v Bernu a Curychu) proběhnou autorská čtení a diskuse se čtenáři.
Součástí večerů bude moderovaná debata na témata jako:
Jak se mění text překladem?
Proč překládat českou literaturu pro evropské publikum?
Má literatura v dnešní Evropě stále sílu vést dialog?
Zazní i ukázky z překladů a reflexe autorek o recepci české literatury v zahraničí.
Autorky budou pozvány samostatně. Náklady na jednu: cca 1010 € (letenka 150 €, 2 noci ubytování 300 €, honorář 400 €, stravné 160 €). Celkové náklady na obě: cca 2020 €. Tlumočení a prostory zajistí organizátoři.</t>
  </si>
  <si>
    <t xml:space="preserve">Haus Gutenberg
</t>
  </si>
  <si>
    <t xml:space="preserve">květen 2026
</t>
  </si>
  <si>
    <r>
      <rPr>
        <sz val="11"/>
        <color theme="1"/>
        <rFont val="Arial"/>
      </rPr>
      <t>Cílem projektu je představit v Lichtenštejnsku současné české literární dílo prostřednictvím autorského čtení spisovatele Radka Malého pro dospělé (</t>
    </r>
    <r>
      <rPr>
        <i/>
        <sz val="11"/>
        <color theme="1"/>
        <rFont val="Arial"/>
      </rPr>
      <t>Atlas bytostí</t>
    </r>
    <r>
      <rPr>
        <sz val="11"/>
        <color theme="1"/>
        <rFont val="Arial"/>
      </rPr>
      <t xml:space="preserve">) a tematické výstavy jeho sbírky Básně na děrné štítky . Akce bude doprovázena debatou o české literatuře, překladech a kulturní výměně. V rámci doprovodného programu je plánováno čtení z Radkovy německé knihy pro děti </t>
    </r>
    <r>
      <rPr>
        <i/>
        <sz val="11"/>
        <color theme="1"/>
        <rFont val="Arial"/>
      </rPr>
      <t>Das große Buch der bedrohten Tierarten</t>
    </r>
    <r>
      <rPr>
        <sz val="11"/>
        <color theme="1"/>
        <rFont val="Arial"/>
      </rPr>
      <t xml:space="preserve"> se zaměřením na rodiny a nejmladší čtenáře.</t>
    </r>
  </si>
  <si>
    <t>březen až červen 2026</t>
  </si>
  <si>
    <r>
      <rPr>
        <sz val="11"/>
        <color theme="1"/>
        <rFont val="Arial"/>
      </rPr>
      <t xml:space="preserve">Plánujeme čtenářské turné se čtyřmi autorskými večery v Kolíně nad Rýnem, Frankfurtu, Lipsku a Mnichově, kterého se zúčastní naši autoři/autorky Petr Šesták, Klára Wang Tylová, Elsa Aids a Tomáš Přidal. Na každé akci vystoupí dva autoři. Přítomen bude také moderátor, německý přednes a překladatel. Hlavní pozornost bude věnována připravovaným novým knihám </t>
    </r>
    <r>
      <rPr>
        <b/>
        <sz val="11"/>
        <color theme="1"/>
        <rFont val="Arial"/>
      </rPr>
      <t>Petra Šestáka a Kláry Wang Tylové</t>
    </r>
    <r>
      <rPr>
        <sz val="11"/>
        <color theme="1"/>
        <rFont val="Arial"/>
      </rPr>
      <t>, doplněným o další české autory z našeho programu. Akce se uskuteční v rámci měsíční čtenářské série Literaturklub v Kolíně, v umělecké galerii ve Frankfurtu, v divadelním baru v Lipsku a v divadle v Mnichově.</t>
    </r>
  </si>
  <si>
    <t>15.6.2026</t>
  </si>
  <si>
    <t>Plánujeme 6 čtení v městech Berlín, Frankfurt nad Mohanem, Stuttgart, Salcburk, Zofingen a Bad Oeynhausen. Místa konání jsem uvedl výše. Čtení se uskuteční v rámci celkové knižní tour autora po Německu, Rakousku a Švýcarsku, která navazuje na vydání německého překladu jeho knihy „Spatřil jsem svou tvář“/"Und ich sah mein Gesicht". Čtení budou moderována a budou zahrnovat rozhovory s autorem. Naše nakladatelství se snaží přivést do Německa mezinárodní autory v rámci literární výměny a těšíme se na organizaci knižního turné Petra Hrušky.</t>
  </si>
  <si>
    <t>autorské</t>
  </si>
  <si>
    <t>Autorská profesní</t>
  </si>
  <si>
    <t>Spolupráce ČAS s Haus für Poesie – čtení a profesní setkání v Berlíně</t>
  </si>
  <si>
    <t>Iryna Zahladko</t>
  </si>
  <si>
    <t>22. – 24.1.2026</t>
  </si>
  <si>
    <r>
      <rPr>
        <sz val="11"/>
        <color theme="1"/>
        <rFont val="Arial"/>
      </rPr>
      <t xml:space="preserve">Haus für Poesie ve spolupráci s Českou asociací spisovatelů pořádá první společné čtení čtyř českých básníků a básnířek.
Ráda bych se akce zúčastnila jako členka Výboru ČAS, abychom mohli jednat o další spolupráci, jejích formách a konkrétních termínech. Zajímá nás také fungování spolku Haus für Poesie a výměna zkušeností.
Cestu do Berlína bych zároveň využila k setkání se zástupci nakladatelství Wortpalast, které plánuje v roce 2026 vydat překlad mé knihy </t>
    </r>
    <r>
      <rPr>
        <i/>
        <sz val="11"/>
        <color theme="1"/>
        <rFont val="Arial"/>
      </rPr>
      <t>Jak se líčit v nemoci.</t>
    </r>
  </si>
  <si>
    <t>Účast na Lipském knižním veletrhu</t>
  </si>
  <si>
    <t>19. – 22.3.2026</t>
  </si>
  <si>
    <t>Lipský knižní veletrh je každoroční událost, o kterou mám zájem z několika důvodů.
Především jako spisovatelka, jejíž kniha Jak se líčit v nemoci má v roce 2026 vyjít v německém překladu. I když zatím není jisté, zda bude v té době již vytištěná, zajímá mě německý knižní trh, na kterém se kniha objeví, a také aktivity nakladatelství Wortpalast, které v té době vydá i další české autory a autorky.
Zároveň se veletrhu chci zúčastnit jako členka Výboru České asociace spisovatelů, abych mohla navázat kontakty s německými literárními spolky, lépe poznat tamní knižní trh a situaci německých kolegů a kolegyň. Tyto znalosti a kontakty bych ráda využila ve prospěch českých autorů a ke zlepšení jejich pracovních podmínek.</t>
  </si>
  <si>
    <t>Autorská s honorářem</t>
  </si>
  <si>
    <r>
      <rPr>
        <sz val="12"/>
        <color theme="1"/>
        <rFont val="Arial"/>
      </rPr>
      <t xml:space="preserve">Čtení sbírky </t>
    </r>
    <r>
      <rPr>
        <i/>
        <sz val="12"/>
        <color theme="1"/>
        <rFont val="Arial"/>
      </rPr>
      <t>Pouzdří</t>
    </r>
    <r>
      <rPr>
        <sz val="12"/>
        <color theme="1"/>
        <rFont val="Arial"/>
      </rPr>
      <t xml:space="preserve"> ve spolupráci s performerem Dirkem Hülstrunkem</t>
    </r>
  </si>
  <si>
    <t>Jaromír Typlt</t>
  </si>
  <si>
    <r>
      <rPr>
        <sz val="11"/>
        <color theme="1"/>
        <rFont val="Arial"/>
      </rPr>
      <t xml:space="preserve">Ve frankfurtském kulturním prostoru bude uspořádáno samostatné autorské čtení, které se pravděpodobně spojí s vydáním mé třetí knihy v němčině – překladem sbírky </t>
    </r>
    <r>
      <rPr>
        <b/>
        <i/>
        <sz val="11"/>
        <color theme="1"/>
        <rFont val="Arial"/>
      </rPr>
      <t xml:space="preserve">Pouzdří </t>
    </r>
    <r>
      <rPr>
        <b/>
        <sz val="11"/>
        <color theme="1"/>
        <rFont val="Arial"/>
      </rPr>
      <t>(Argo, 2025)</t>
    </r>
    <r>
      <rPr>
        <sz val="11"/>
        <color theme="1"/>
        <rFont val="Arial"/>
      </rPr>
      <t>. Překladu se ujme Patrik Valouch pro nakladatelství Axel Dielmann Verlag.
Večer bude pravděpodobně intermediální, s využitím videa a zvuku, díky spolupráci s frankfurtským performerem Dirkem Hülstrunkem, který akci moderuje. Literární večer může zároveň sloužit jako příprava na české hostování na Frankfurtském knižním veletrhu na podzim 2026.</t>
    </r>
  </si>
  <si>
    <t>Představení knihy Das große Buch der bedrohten Tierarten v Brémách</t>
  </si>
  <si>
    <t>Radek Malý</t>
  </si>
  <si>
    <t>20. – 24.4.2026</t>
  </si>
  <si>
    <t>Akce proběhne formou besedy pro školní děti z Brém (třetí až pátá třída prvního stupně základní školy, kromě knihy samotné autor představí profesi spisovatele a své další knihy – půjde též o vysvětlení různých žánrů (naučná literatura, beletrie, poezie). Důraz však bude položen na knihu Das große Buch der bedrohten Tierarten: Entdeckerbuch Beschäftigungsbuch Spielbuch, která vyšla u nakladatelství Trötsch v roce 2023. Jde o německý překlad knihy z mezinárodně úspěšné edice nakladatelství B4U (Albatros
Media) Velké atlasy o zvířatech.</t>
  </si>
  <si>
    <t xml:space="preserve">Beseda k projekci filmu Vlny, expertní účast. 2.a autorské čtení z textů, pojednávajících o době
socialismu v ČSR
</t>
  </si>
  <si>
    <r>
      <rPr>
        <sz val="11"/>
        <color theme="1"/>
        <rFont val="Arial"/>
      </rPr>
      <t xml:space="preserve">Akce má dvě části: jednou je moje účast na besedě po projekci filmu </t>
    </r>
    <r>
      <rPr>
        <i/>
        <sz val="11"/>
        <color theme="1"/>
        <rFont val="Arial"/>
      </rPr>
      <t>Vlny</t>
    </r>
    <r>
      <rPr>
        <sz val="11"/>
        <color theme="1"/>
        <rFont val="Arial"/>
      </rPr>
      <t xml:space="preserve"> ( film jsem recenzovala a dějinami rozhlasu se zabývám) + čtení z textu, který se té doby týká. Těch mám několik, v četně dosud knižně nepublikovaných v rukopisu románu </t>
    </r>
    <r>
      <rPr>
        <i/>
        <sz val="11"/>
        <color theme="1"/>
        <rFont val="Arial"/>
      </rPr>
      <t>Tažení</t>
    </r>
    <r>
      <rPr>
        <sz val="11"/>
        <color theme="1"/>
        <rFont val="Arial"/>
      </rPr>
      <t xml:space="preserve"> (odevzdáno Větrným mlýnům). Román Příběh v řeči nepřímé je přeložen do němčiny, další vybrané texty z knih či rukopisů buď vyšly v revui Ostragehege,
nebo je přeloží Daniela Pusch. V jednání je sobotní program v České škole s dětskými knížkami Mařenka a Čenda a Tři holky na vandru (realizováno v Českém rozhlase, kniha v jednání s nakl. Baobab).</t>
    </r>
  </si>
  <si>
    <t>Účast na Festivalu Internationaler Comic-Salon Erlangen</t>
  </si>
  <si>
    <t>Katharina Hinderer</t>
  </si>
  <si>
    <t>4. – 7.6.2026</t>
  </si>
  <si>
    <t>Festival Internationaler Comic-Salon Erlangen je největší akce německé komiksové sceně a planuji se tam seznamit s nakladateli či nakladatelkami, zviditelnit své nové překlady a mluvit o další spolupráci. Chci rozšířit své profesionální kontakty a mohla bych se také zúčastnit čtení nebo jiné akce, zatím nemám konkretní termíny. Zkusila bych domluvit akce nebo výstavy pro komiksy, které jsem přeložila.</t>
  </si>
  <si>
    <t xml:space="preserve">celkem alokované prostředky na 2. kolo </t>
  </si>
  <si>
    <t>požadované prostředky INSTITUCE celkem:</t>
  </si>
  <si>
    <t>požadované prostředky AUTORSKÉ celkem:</t>
  </si>
  <si>
    <t>ALOKOVÁNO</t>
  </si>
  <si>
    <t xml:space="preserve">požadované prostředky celkem </t>
  </si>
  <si>
    <t>ZBÝVÁ ALOKOVAT</t>
  </si>
  <si>
    <t>druhá polovina dubna 2026</t>
  </si>
  <si>
    <t>Alena Zemančíková</t>
  </si>
  <si>
    <t>Verlag Voland &amp; Quist GmbH</t>
  </si>
  <si>
    <t>parasitenpresse / Verlag Adrian Kasnitz</t>
  </si>
  <si>
    <t>Künstlerhaus Edenkoben der Stiftung Rheinland-Pfalz für Kultur</t>
  </si>
  <si>
    <t>„Pfingsten – Magischer Realismus zwischen Aberglaube und Aufklärung“. Lesungen und Gespräche mit Miroslav Hlaučo über Glauben, Moderne und die Poesie des Wunders</t>
  </si>
  <si>
    <t>CZ-AT [tʃæt] s Michaelem Stavaričem: Anna Beata Háblová</t>
  </si>
  <si>
    <t>Nejkrásnější knihy z roku 2024</t>
  </si>
  <si>
    <t>Autorenlesung mit Radek Malý und Ausstellung</t>
  </si>
  <si>
    <t>Ausgebrannt. (Reading tour with Czech authors)</t>
  </si>
  <si>
    <t>Readings of the book "Spatřil jsem svou tvář" by Petr Hruska</t>
  </si>
  <si>
    <t>částka, kterou bude projekt podpořen v CZK (zaokrouhleno)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</si>
</sst>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_ ;\-#,##0.00\ "/>
    <numFmt numFmtId="165" formatCode="#,##0\ _K_č"/>
    <numFmt numFmtId="166" formatCode="#,##0.00\ [$Kč-405]"/>
    <numFmt numFmtId="167" formatCode="d\.m\.yyyy"/>
    <numFmt numFmtId="168" formatCode="#\ ##0"/>
    <numFmt numFmtId="169" formatCode="#,##0\ [$Kč-405]"/>
    <numFmt numFmtId="170" formatCode="_-* #,##0.00\ [$Kč-405]_-;\-* #,##0.00\ [$Kč-405]_-;_-* &quot;-&quot;??\ [$Kč-405]_-;_-@_-"/>
  </numFmts>
  <fonts count="23" x14ac:knownFonts="1">
    <font>
      <sz val="10"/>
      <color rgb="FF000000"/>
      <name val="Arial"/>
      <scheme val="minor"/>
    </font>
    <font>
      <b/>
      <sz val="12"/>
      <color theme="1"/>
      <name val="Arial"/>
    </font>
    <font>
      <sz val="10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sz val="10"/>
      <name val="Arial"/>
    </font>
    <font>
      <sz val="12"/>
      <color theme="1"/>
      <name val="Arial"/>
    </font>
    <font>
      <b/>
      <i/>
      <sz val="12"/>
      <color theme="1"/>
      <name val="Arial"/>
    </font>
    <font>
      <sz val="10"/>
      <color theme="1"/>
      <name val="Arial"/>
      <scheme val="minor"/>
    </font>
    <font>
      <b/>
      <sz val="14"/>
      <color theme="1"/>
      <name val="Arial"/>
      <scheme val="minor"/>
    </font>
    <font>
      <sz val="12"/>
      <color theme="1"/>
      <name val="Arial"/>
      <scheme val="minor"/>
    </font>
    <font>
      <b/>
      <sz val="13"/>
      <color theme="1"/>
      <name val="Arial"/>
    </font>
    <font>
      <b/>
      <sz val="15"/>
      <color theme="1"/>
      <name val="Arial"/>
      <scheme val="minor"/>
    </font>
    <font>
      <b/>
      <sz val="11"/>
      <color theme="1"/>
      <name val="Arial"/>
      <scheme val="minor"/>
    </font>
    <font>
      <b/>
      <sz val="20"/>
      <color theme="1"/>
      <name val="Arial"/>
      <scheme val="minor"/>
    </font>
    <font>
      <i/>
      <sz val="11"/>
      <color theme="1"/>
      <name val="Arial"/>
    </font>
    <font>
      <b/>
      <i/>
      <sz val="11"/>
      <color theme="1"/>
      <name val="Arial"/>
    </font>
    <font>
      <i/>
      <sz val="12"/>
      <color theme="1"/>
      <name val="Arial"/>
    </font>
    <font>
      <b/>
      <sz val="14"/>
      <color theme="1"/>
      <name val="Arial"/>
      <family val="2"/>
      <charset val="238"/>
      <scheme val="minor"/>
    </font>
    <font>
      <b/>
      <sz val="12"/>
      <color theme="1"/>
      <name val="Arial"/>
      <family val="2"/>
      <charset val="238"/>
      <scheme val="minor"/>
    </font>
    <font>
      <sz val="12"/>
      <color rgb="FF000000"/>
      <name val="Arial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C499"/>
        <bgColor rgb="FFFFC499"/>
      </patternFill>
    </fill>
    <fill>
      <patternFill patternType="solid">
        <fgColor rgb="FFFFFFFF"/>
        <bgColor rgb="FFFFFFFF"/>
      </patternFill>
    </fill>
    <fill>
      <patternFill patternType="solid">
        <fgColor rgb="FFFEE1CC"/>
        <bgColor rgb="FFFEE1CC"/>
      </patternFill>
    </fill>
    <fill>
      <patternFill patternType="solid">
        <fgColor rgb="FFD2F1DA"/>
        <bgColor rgb="FFD2F1DA"/>
      </patternFill>
    </fill>
    <fill>
      <patternFill patternType="solid">
        <fgColor rgb="FF00FFFF"/>
        <bgColor rgb="FF00FFFF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EA999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2" fillId="2" borderId="2" xfId="0" applyFont="1" applyFill="1" applyBorder="1" applyAlignment="1"/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wrapText="1"/>
    </xf>
    <xf numFmtId="164" fontId="2" fillId="0" borderId="4" xfId="0" applyNumberFormat="1" applyFont="1" applyBorder="1" applyAlignment="1"/>
    <xf numFmtId="0" fontId="6" fillId="0" borderId="7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3" fillId="0" borderId="9" xfId="0" applyFont="1" applyBorder="1" applyAlignment="1">
      <alignment wrapText="1"/>
    </xf>
    <xf numFmtId="165" fontId="6" fillId="4" borderId="9" xfId="0" applyNumberFormat="1" applyFont="1" applyFill="1" applyBorder="1" applyAlignment="1">
      <alignment horizontal="center" wrapText="1"/>
    </xf>
    <xf numFmtId="166" fontId="6" fillId="6" borderId="9" xfId="0" applyNumberFormat="1" applyFont="1" applyFill="1" applyBorder="1" applyAlignment="1">
      <alignment horizontal="center" wrapText="1"/>
    </xf>
    <xf numFmtId="0" fontId="3" fillId="0" borderId="4" xfId="0" applyFont="1" applyBorder="1" applyAlignment="1">
      <alignment wrapText="1"/>
    </xf>
    <xf numFmtId="165" fontId="6" fillId="4" borderId="4" xfId="0" applyNumberFormat="1" applyFont="1" applyFill="1" applyBorder="1" applyAlignment="1">
      <alignment horizontal="center" wrapText="1"/>
    </xf>
    <xf numFmtId="166" fontId="6" fillId="6" borderId="4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6" fillId="0" borderId="3" xfId="0" applyFont="1" applyBorder="1" applyAlignment="1">
      <alignment wrapText="1"/>
    </xf>
    <xf numFmtId="166" fontId="6" fillId="6" borderId="4" xfId="0" applyNumberFormat="1" applyFont="1" applyFill="1" applyBorder="1" applyAlignment="1">
      <alignment horizontal="center" wrapText="1"/>
    </xf>
    <xf numFmtId="0" fontId="6" fillId="3" borderId="7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165" fontId="6" fillId="4" borderId="4" xfId="0" applyNumberFormat="1" applyFont="1" applyFill="1" applyBorder="1" applyAlignment="1">
      <alignment horizontal="center" wrapText="1"/>
    </xf>
    <xf numFmtId="166" fontId="6" fillId="7" borderId="4" xfId="0" applyNumberFormat="1" applyFont="1" applyFill="1" applyBorder="1" applyAlignment="1">
      <alignment horizontal="center" wrapText="1"/>
    </xf>
    <xf numFmtId="166" fontId="6" fillId="6" borderId="10" xfId="0" applyNumberFormat="1" applyFont="1" applyFill="1" applyBorder="1" applyAlignment="1">
      <alignment horizontal="center" vertical="center"/>
    </xf>
    <xf numFmtId="164" fontId="8" fillId="0" borderId="0" xfId="0" applyNumberFormat="1" applyFont="1"/>
    <xf numFmtId="166" fontId="6" fillId="6" borderId="12" xfId="0" applyNumberFormat="1" applyFont="1" applyFill="1" applyBorder="1" applyAlignment="1">
      <alignment horizontal="center" vertical="center"/>
    </xf>
    <xf numFmtId="166" fontId="9" fillId="6" borderId="13" xfId="0" applyNumberFormat="1" applyFont="1" applyFill="1" applyBorder="1"/>
    <xf numFmtId="0" fontId="1" fillId="2" borderId="4" xfId="0" applyFont="1" applyFill="1" applyBorder="1" applyAlignment="1">
      <alignment horizontal="center" wrapText="1"/>
    </xf>
    <xf numFmtId="164" fontId="6" fillId="2" borderId="10" xfId="0" applyNumberFormat="1" applyFont="1" applyFill="1" applyBorder="1" applyAlignment="1"/>
    <xf numFmtId="168" fontId="6" fillId="4" borderId="4" xfId="0" applyNumberFormat="1" applyFont="1" applyFill="1" applyBorder="1" applyAlignment="1">
      <alignment horizontal="center" wrapText="1"/>
    </xf>
    <xf numFmtId="0" fontId="3" fillId="0" borderId="4" xfId="0" applyFont="1" applyBorder="1" applyAlignment="1">
      <alignment wrapText="1"/>
    </xf>
    <xf numFmtId="168" fontId="10" fillId="4" borderId="4" xfId="0" applyNumberFormat="1" applyFont="1" applyFill="1" applyBorder="1" applyAlignment="1">
      <alignment horizontal="center"/>
    </xf>
    <xf numFmtId="166" fontId="10" fillId="6" borderId="4" xfId="0" applyNumberFormat="1" applyFont="1" applyFill="1" applyBorder="1" applyAlignment="1">
      <alignment horizontal="center"/>
    </xf>
    <xf numFmtId="164" fontId="9" fillId="6" borderId="13" xfId="0" applyNumberFormat="1" applyFont="1" applyFill="1" applyBorder="1"/>
    <xf numFmtId="0" fontId="8" fillId="0" borderId="0" xfId="0" applyFont="1" applyAlignment="1">
      <alignment horizontal="left"/>
    </xf>
    <xf numFmtId="0" fontId="11" fillId="5" borderId="4" xfId="0" applyFont="1" applyFill="1" applyBorder="1" applyAlignment="1">
      <alignment horizontal="right" wrapText="1"/>
    </xf>
    <xf numFmtId="0" fontId="11" fillId="4" borderId="4" xfId="0" applyFont="1" applyFill="1" applyBorder="1" applyAlignment="1">
      <alignment horizontal="right" wrapText="1"/>
    </xf>
    <xf numFmtId="0" fontId="11" fillId="4" borderId="4" xfId="0" applyFont="1" applyFill="1" applyBorder="1" applyAlignment="1">
      <alignment horizontal="right" wrapText="1"/>
    </xf>
    <xf numFmtId="169" fontId="18" fillId="5" borderId="4" xfId="0" applyNumberFormat="1" applyFont="1" applyFill="1" applyBorder="1" applyAlignment="1">
      <alignment horizontal="left"/>
    </xf>
    <xf numFmtId="0" fontId="20" fillId="0" borderId="0" xfId="0" applyFont="1" applyAlignment="1"/>
    <xf numFmtId="170" fontId="19" fillId="4" borderId="4" xfId="0" applyNumberFormat="1" applyFont="1" applyFill="1" applyBorder="1" applyAlignment="1">
      <alignment horizontal="right"/>
    </xf>
    <xf numFmtId="170" fontId="18" fillId="4" borderId="4" xfId="0" applyNumberFormat="1" applyFont="1" applyFill="1" applyBorder="1" applyAlignment="1">
      <alignment horizontal="right"/>
    </xf>
    <xf numFmtId="0" fontId="6" fillId="0" borderId="9" xfId="0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167" fontId="6" fillId="0" borderId="4" xfId="0" applyNumberFormat="1" applyFont="1" applyBorder="1" applyAlignment="1">
      <alignment horizontal="left" vertical="center" wrapText="1"/>
    </xf>
    <xf numFmtId="49" fontId="6" fillId="3" borderId="4" xfId="0" applyNumberFormat="1" applyFont="1" applyFill="1" applyBorder="1" applyAlignment="1">
      <alignment horizontal="left" vertical="center" wrapText="1"/>
    </xf>
    <xf numFmtId="49" fontId="6" fillId="10" borderId="4" xfId="0" applyNumberFormat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3" borderId="4" xfId="0" applyFont="1" applyFill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22" fillId="3" borderId="4" xfId="0" applyFont="1" applyFill="1" applyBorder="1" applyAlignment="1">
      <alignment vertical="center" wrapText="1"/>
    </xf>
    <xf numFmtId="0" fontId="1" fillId="11" borderId="1" xfId="0" applyFont="1" applyFill="1" applyBorder="1" applyAlignment="1"/>
    <xf numFmtId="0" fontId="2" fillId="12" borderId="1" xfId="0" applyFont="1" applyFill="1" applyBorder="1" applyAlignment="1"/>
    <xf numFmtId="0" fontId="2" fillId="12" borderId="1" xfId="0" applyFont="1" applyFill="1" applyBorder="1" applyAlignment="1">
      <alignment horizontal="left"/>
    </xf>
    <xf numFmtId="0" fontId="2" fillId="13" borderId="0" xfId="0" applyFont="1" applyFill="1" applyAlignment="1"/>
    <xf numFmtId="0" fontId="22" fillId="3" borderId="4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/>
    <xf numFmtId="0" fontId="5" fillId="0" borderId="5" xfId="0" applyFont="1" applyBorder="1"/>
    <xf numFmtId="0" fontId="5" fillId="0" borderId="6" xfId="0" applyFont="1" applyBorder="1"/>
    <xf numFmtId="0" fontId="13" fillId="0" borderId="0" xfId="0" applyFont="1" applyAlignment="1">
      <alignment horizontal="center" vertical="center"/>
    </xf>
    <xf numFmtId="0" fontId="0" fillId="0" borderId="0" xfId="0" applyFont="1" applyAlignment="1"/>
    <xf numFmtId="166" fontId="14" fillId="8" borderId="14" xfId="0" applyNumberFormat="1" applyFont="1" applyFill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13" fillId="0" borderId="0" xfId="0" applyFont="1" applyAlignment="1">
      <alignment horizontal="center" vertical="center" wrapText="1"/>
    </xf>
    <xf numFmtId="169" fontId="12" fillId="9" borderId="18" xfId="0" applyNumberFormat="1" applyFont="1" applyFill="1" applyBorder="1"/>
    <xf numFmtId="0" fontId="5" fillId="0" borderId="19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O993"/>
  <sheetViews>
    <sheetView tabSelected="1" zoomScale="70" zoomScaleNormal="70" workbookViewId="0">
      <pane ySplit="2" topLeftCell="A21" activePane="bottomLeft" state="frozen"/>
      <selection pane="bottomLeft" activeCell="L26" sqref="L26"/>
    </sheetView>
  </sheetViews>
  <sheetFormatPr defaultColWidth="12.5703125" defaultRowHeight="15.75" customHeight="1" x14ac:dyDescent="0.2"/>
  <cols>
    <col min="1" max="1" width="10.28515625" customWidth="1"/>
    <col min="2" max="2" width="1.42578125" hidden="1" customWidth="1"/>
    <col min="3" max="3" width="40.42578125" customWidth="1"/>
    <col min="4" max="4" width="22.7109375" customWidth="1"/>
    <col min="5" max="5" width="16.140625" customWidth="1"/>
    <col min="6" max="6" width="73.42578125" customWidth="1"/>
    <col min="7" max="7" width="23.28515625" customWidth="1"/>
    <col min="8" max="8" width="27.28515625" customWidth="1"/>
    <col min="9" max="9" width="19.7109375" customWidth="1"/>
  </cols>
  <sheetData>
    <row r="1" spans="1:8" x14ac:dyDescent="0.25">
      <c r="A1" s="61"/>
      <c r="B1" s="62"/>
      <c r="C1" s="62"/>
      <c r="D1" s="62"/>
      <c r="E1" s="63"/>
      <c r="F1" s="62"/>
      <c r="G1" s="62"/>
      <c r="H1" s="64"/>
    </row>
    <row r="2" spans="1:8" ht="60.75" customHeight="1" x14ac:dyDescent="0.25">
      <c r="A2" s="1"/>
      <c r="B2" s="2" t="s">
        <v>0</v>
      </c>
      <c r="C2" s="3" t="s">
        <v>1</v>
      </c>
      <c r="D2" s="3" t="s">
        <v>2</v>
      </c>
      <c r="E2" s="4" t="s">
        <v>3</v>
      </c>
      <c r="F2" s="3" t="s">
        <v>4</v>
      </c>
      <c r="G2" s="5" t="s">
        <v>5</v>
      </c>
      <c r="H2" s="65" t="s">
        <v>118</v>
      </c>
    </row>
    <row r="3" spans="1:8" ht="31.5" x14ac:dyDescent="0.25">
      <c r="A3" s="6" t="s">
        <v>6</v>
      </c>
      <c r="B3" s="68"/>
      <c r="C3" s="69"/>
      <c r="D3" s="69"/>
      <c r="E3" s="69"/>
      <c r="F3" s="69"/>
      <c r="G3" s="70"/>
      <c r="H3" s="7"/>
    </row>
    <row r="4" spans="1:8" ht="30" customHeight="1" x14ac:dyDescent="0.2">
      <c r="A4" s="66">
        <v>1</v>
      </c>
      <c r="B4" s="8" t="s">
        <v>7</v>
      </c>
      <c r="C4" s="57" t="s">
        <v>8</v>
      </c>
      <c r="D4" s="52" t="s">
        <v>9</v>
      </c>
      <c r="E4" s="42" t="s">
        <v>10</v>
      </c>
      <c r="F4" s="10" t="s">
        <v>11</v>
      </c>
      <c r="G4" s="11">
        <f>200*25</f>
        <v>5000</v>
      </c>
      <c r="H4" s="12">
        <f>200*25</f>
        <v>5000</v>
      </c>
    </row>
    <row r="5" spans="1:8" ht="30" customHeight="1" x14ac:dyDescent="0.2">
      <c r="A5" s="66">
        <v>2</v>
      </c>
      <c r="B5" s="8" t="s">
        <v>7</v>
      </c>
      <c r="C5" s="53" t="s">
        <v>12</v>
      </c>
      <c r="D5" s="52" t="s">
        <v>9</v>
      </c>
      <c r="E5" s="42" t="s">
        <v>13</v>
      </c>
      <c r="F5" s="13" t="s">
        <v>14</v>
      </c>
      <c r="G5" s="14">
        <f t="shared" ref="G5:G6" si="0">690*25</f>
        <v>17250</v>
      </c>
      <c r="H5" s="15">
        <v>17000</v>
      </c>
    </row>
    <row r="6" spans="1:8" ht="30" customHeight="1" x14ac:dyDescent="0.2">
      <c r="A6" s="66">
        <v>3</v>
      </c>
      <c r="B6" s="8" t="s">
        <v>7</v>
      </c>
      <c r="C6" s="53" t="s">
        <v>15</v>
      </c>
      <c r="D6" s="52" t="s">
        <v>9</v>
      </c>
      <c r="E6" s="42" t="s">
        <v>16</v>
      </c>
      <c r="F6" s="13" t="s">
        <v>17</v>
      </c>
      <c r="G6" s="14">
        <f t="shared" si="0"/>
        <v>17250</v>
      </c>
      <c r="H6" s="15">
        <v>17000</v>
      </c>
    </row>
    <row r="7" spans="1:8" ht="30" customHeight="1" x14ac:dyDescent="0.2">
      <c r="A7" s="67">
        <v>10</v>
      </c>
      <c r="B7" s="8" t="s">
        <v>7</v>
      </c>
      <c r="C7" s="54" t="s">
        <v>18</v>
      </c>
      <c r="D7" s="52" t="s">
        <v>19</v>
      </c>
      <c r="E7" s="42" t="s">
        <v>20</v>
      </c>
      <c r="F7" s="13" t="s">
        <v>21</v>
      </c>
      <c r="G7" s="14">
        <f>2135*25</f>
        <v>53375</v>
      </c>
      <c r="H7" s="15">
        <v>53000</v>
      </c>
    </row>
    <row r="8" spans="1:8" ht="30" customHeight="1" x14ac:dyDescent="0.2">
      <c r="A8" s="67">
        <v>11</v>
      </c>
      <c r="B8" s="8" t="s">
        <v>7</v>
      </c>
      <c r="C8" s="53" t="s">
        <v>22</v>
      </c>
      <c r="D8" s="52" t="s">
        <v>19</v>
      </c>
      <c r="E8" s="43" t="s">
        <v>23</v>
      </c>
      <c r="F8" s="13" t="s">
        <v>24</v>
      </c>
      <c r="G8" s="14">
        <f>790*25</f>
        <v>19750</v>
      </c>
      <c r="H8" s="15">
        <v>19000</v>
      </c>
    </row>
    <row r="9" spans="1:8" ht="30" customHeight="1" x14ac:dyDescent="0.2">
      <c r="A9" s="67">
        <v>15</v>
      </c>
      <c r="B9" s="8" t="s">
        <v>7</v>
      </c>
      <c r="C9" s="54" t="s">
        <v>112</v>
      </c>
      <c r="D9" s="52" t="s">
        <v>19</v>
      </c>
      <c r="E9" s="43" t="s">
        <v>20</v>
      </c>
      <c r="F9" s="16" t="s">
        <v>25</v>
      </c>
      <c r="G9" s="14">
        <f>2180*25</f>
        <v>54500</v>
      </c>
      <c r="H9" s="15">
        <v>54000</v>
      </c>
    </row>
    <row r="10" spans="1:8" ht="30" customHeight="1" x14ac:dyDescent="0.2">
      <c r="A10" s="67">
        <v>16</v>
      </c>
      <c r="B10" s="8" t="s">
        <v>7</v>
      </c>
      <c r="C10" s="54" t="s">
        <v>26</v>
      </c>
      <c r="D10" s="52" t="s">
        <v>19</v>
      </c>
      <c r="E10" s="43" t="s">
        <v>23</v>
      </c>
      <c r="F10" s="17" t="s">
        <v>27</v>
      </c>
      <c r="G10" s="14">
        <f>1090*25</f>
        <v>27250</v>
      </c>
      <c r="H10" s="15">
        <v>27000</v>
      </c>
    </row>
    <row r="11" spans="1:8" ht="30" customHeight="1" x14ac:dyDescent="0.2">
      <c r="A11" s="67">
        <v>17</v>
      </c>
      <c r="B11" s="8" t="s">
        <v>7</v>
      </c>
      <c r="C11" s="53" t="s">
        <v>28</v>
      </c>
      <c r="D11" s="55" t="s">
        <v>111</v>
      </c>
      <c r="E11" s="44">
        <v>46101</v>
      </c>
      <c r="F11" s="10" t="s">
        <v>29</v>
      </c>
      <c r="G11" s="14">
        <f>2600*25</f>
        <v>65000</v>
      </c>
      <c r="H11" s="18">
        <f>2600*25</f>
        <v>65000</v>
      </c>
    </row>
    <row r="12" spans="1:8" ht="30" customHeight="1" x14ac:dyDescent="0.2">
      <c r="A12" s="67">
        <v>21</v>
      </c>
      <c r="B12" s="8" t="s">
        <v>7</v>
      </c>
      <c r="C12" s="53" t="s">
        <v>30</v>
      </c>
      <c r="D12" s="52" t="s">
        <v>31</v>
      </c>
      <c r="E12" s="44">
        <v>46107</v>
      </c>
      <c r="F12" s="13" t="s">
        <v>32</v>
      </c>
      <c r="G12" s="14">
        <f t="shared" ref="G12:G13" si="1">1040*25</f>
        <v>26000</v>
      </c>
      <c r="H12" s="18">
        <f t="shared" ref="H12:H13" si="2">1040*25</f>
        <v>26000</v>
      </c>
    </row>
    <row r="13" spans="1:8" ht="30" customHeight="1" x14ac:dyDescent="0.2">
      <c r="A13" s="67">
        <v>22</v>
      </c>
      <c r="B13" s="8" t="s">
        <v>7</v>
      </c>
      <c r="C13" s="54" t="s">
        <v>33</v>
      </c>
      <c r="D13" s="55" t="s">
        <v>31</v>
      </c>
      <c r="E13" s="43" t="s">
        <v>34</v>
      </c>
      <c r="F13" s="13" t="s">
        <v>35</v>
      </c>
      <c r="G13" s="14">
        <f t="shared" si="1"/>
        <v>26000</v>
      </c>
      <c r="H13" s="18">
        <f t="shared" si="2"/>
        <v>26000</v>
      </c>
    </row>
    <row r="14" spans="1:8" ht="30" customHeight="1" x14ac:dyDescent="0.2">
      <c r="A14" s="67">
        <v>23</v>
      </c>
      <c r="B14" s="19" t="s">
        <v>7</v>
      </c>
      <c r="C14" s="60" t="s">
        <v>113</v>
      </c>
      <c r="D14" s="56" t="s">
        <v>31</v>
      </c>
      <c r="E14" s="45" t="s">
        <v>36</v>
      </c>
      <c r="F14" s="20" t="s">
        <v>37</v>
      </c>
      <c r="G14" s="14">
        <f>940*25</f>
        <v>23500</v>
      </c>
      <c r="H14" s="15">
        <v>23000</v>
      </c>
    </row>
    <row r="15" spans="1:8" ht="30" customHeight="1" x14ac:dyDescent="0.2">
      <c r="A15" s="67">
        <v>24</v>
      </c>
      <c r="B15" s="8" t="s">
        <v>7</v>
      </c>
      <c r="C15" s="54" t="s">
        <v>114</v>
      </c>
      <c r="D15" s="55" t="s">
        <v>31</v>
      </c>
      <c r="E15" s="46" t="s">
        <v>38</v>
      </c>
      <c r="F15" s="16" t="s">
        <v>39</v>
      </c>
      <c r="G15" s="14">
        <f>1350*25</f>
        <v>33750</v>
      </c>
      <c r="H15" s="15">
        <v>33000</v>
      </c>
    </row>
    <row r="16" spans="1:8" ht="30" customHeight="1" x14ac:dyDescent="0.2">
      <c r="A16" s="67">
        <v>5</v>
      </c>
      <c r="B16" s="8" t="s">
        <v>7</v>
      </c>
      <c r="C16" s="58" t="s">
        <v>40</v>
      </c>
      <c r="D16" s="52" t="s">
        <v>41</v>
      </c>
      <c r="E16" s="45" t="s">
        <v>13</v>
      </c>
      <c r="F16" s="16" t="s">
        <v>42</v>
      </c>
      <c r="G16" s="21">
        <v>26300</v>
      </c>
      <c r="H16" s="22">
        <v>0</v>
      </c>
    </row>
    <row r="17" spans="1:15" ht="30" customHeight="1" x14ac:dyDescent="0.2">
      <c r="A17" s="67">
        <v>6</v>
      </c>
      <c r="B17" s="8" t="s">
        <v>7</v>
      </c>
      <c r="C17" s="53" t="s">
        <v>43</v>
      </c>
      <c r="D17" s="52" t="s">
        <v>44</v>
      </c>
      <c r="E17" s="47" t="s">
        <v>45</v>
      </c>
      <c r="F17" s="16" t="s">
        <v>46</v>
      </c>
      <c r="G17" s="14">
        <v>37500</v>
      </c>
      <c r="H17" s="22">
        <v>0</v>
      </c>
    </row>
    <row r="18" spans="1:15" ht="30" customHeight="1" x14ac:dyDescent="0.2">
      <c r="A18" s="67">
        <v>7</v>
      </c>
      <c r="B18" s="8" t="s">
        <v>7</v>
      </c>
      <c r="C18" s="53" t="s">
        <v>47</v>
      </c>
      <c r="D18" s="52" t="s">
        <v>44</v>
      </c>
      <c r="E18" s="43" t="s">
        <v>23</v>
      </c>
      <c r="F18" s="13" t="s">
        <v>48</v>
      </c>
      <c r="G18" s="14">
        <f>2200*25</f>
        <v>55000</v>
      </c>
      <c r="H18" s="18">
        <f>2200*25</f>
        <v>55000</v>
      </c>
    </row>
    <row r="19" spans="1:15" ht="30" customHeight="1" x14ac:dyDescent="0.2">
      <c r="A19" s="67">
        <v>8</v>
      </c>
      <c r="B19" s="8" t="s">
        <v>7</v>
      </c>
      <c r="C19" s="53" t="s">
        <v>49</v>
      </c>
      <c r="D19" s="52" t="s">
        <v>50</v>
      </c>
      <c r="E19" s="43" t="s">
        <v>51</v>
      </c>
      <c r="F19" s="10" t="s">
        <v>52</v>
      </c>
      <c r="G19" s="14">
        <v>107500</v>
      </c>
      <c r="H19" s="22">
        <v>0</v>
      </c>
    </row>
    <row r="20" spans="1:15" ht="30" customHeight="1" x14ac:dyDescent="0.2">
      <c r="A20" s="67">
        <v>9</v>
      </c>
      <c r="B20" s="8" t="s">
        <v>7</v>
      </c>
      <c r="C20" s="53" t="s">
        <v>53</v>
      </c>
      <c r="D20" s="52" t="s">
        <v>50</v>
      </c>
      <c r="E20" s="43" t="s">
        <v>51</v>
      </c>
      <c r="F20" s="10" t="s">
        <v>52</v>
      </c>
      <c r="G20" s="14">
        <v>107500</v>
      </c>
      <c r="H20" s="22">
        <v>0</v>
      </c>
    </row>
    <row r="21" spans="1:15" ht="30" customHeight="1" x14ac:dyDescent="0.2">
      <c r="A21" s="67">
        <v>12</v>
      </c>
      <c r="B21" s="8" t="s">
        <v>7</v>
      </c>
      <c r="C21" s="53" t="s">
        <v>54</v>
      </c>
      <c r="D21" s="52" t="s">
        <v>19</v>
      </c>
      <c r="E21" s="43" t="s">
        <v>55</v>
      </c>
      <c r="F21" s="10" t="s">
        <v>56</v>
      </c>
      <c r="G21" s="14">
        <v>72000</v>
      </c>
      <c r="H21" s="22">
        <v>0</v>
      </c>
    </row>
    <row r="22" spans="1:15" ht="30" customHeight="1" x14ac:dyDescent="0.2">
      <c r="A22" s="67">
        <v>14</v>
      </c>
      <c r="B22" s="8" t="s">
        <v>7</v>
      </c>
      <c r="C22" s="54" t="s">
        <v>57</v>
      </c>
      <c r="D22" s="52" t="s">
        <v>19</v>
      </c>
      <c r="E22" s="48" t="s">
        <v>58</v>
      </c>
      <c r="F22" s="10" t="s">
        <v>59</v>
      </c>
      <c r="G22" s="14">
        <v>45875</v>
      </c>
      <c r="H22" s="22">
        <v>0</v>
      </c>
    </row>
    <row r="23" spans="1:15" ht="30" customHeight="1" x14ac:dyDescent="0.2">
      <c r="A23" s="67">
        <v>18</v>
      </c>
      <c r="B23" s="8" t="s">
        <v>7</v>
      </c>
      <c r="C23" s="54" t="s">
        <v>60</v>
      </c>
      <c r="D23" s="52" t="s">
        <v>61</v>
      </c>
      <c r="E23" s="44">
        <v>46108</v>
      </c>
      <c r="F23" s="10" t="s">
        <v>62</v>
      </c>
      <c r="G23" s="14">
        <f>760*25</f>
        <v>19000</v>
      </c>
      <c r="H23" s="18">
        <f>760*25</f>
        <v>19000</v>
      </c>
    </row>
    <row r="24" spans="1:15" ht="30" customHeight="1" x14ac:dyDescent="0.2">
      <c r="A24" s="67">
        <v>19</v>
      </c>
      <c r="B24" s="8" t="s">
        <v>7</v>
      </c>
      <c r="C24" s="54" t="s">
        <v>63</v>
      </c>
      <c r="D24" s="52" t="s">
        <v>64</v>
      </c>
      <c r="E24" s="48" t="s">
        <v>65</v>
      </c>
      <c r="F24" s="16" t="s">
        <v>66</v>
      </c>
      <c r="G24" s="14">
        <f>3870*25</f>
        <v>96750</v>
      </c>
      <c r="H24" s="23">
        <v>48000</v>
      </c>
      <c r="O24" s="24"/>
    </row>
    <row r="25" spans="1:15" ht="30" customHeight="1" x14ac:dyDescent="0.2">
      <c r="A25" s="67">
        <v>20</v>
      </c>
      <c r="B25" s="8" t="s">
        <v>7</v>
      </c>
      <c r="C25" s="54" t="s">
        <v>67</v>
      </c>
      <c r="D25" s="52" t="s">
        <v>68</v>
      </c>
      <c r="E25" s="43" t="s">
        <v>69</v>
      </c>
      <c r="F25" s="16" t="s">
        <v>70</v>
      </c>
      <c r="G25" s="14">
        <v>50500</v>
      </c>
      <c r="H25" s="22">
        <v>0</v>
      </c>
      <c r="O25" s="24"/>
    </row>
    <row r="26" spans="1:15" ht="30" customHeight="1" x14ac:dyDescent="0.2">
      <c r="A26" s="67">
        <v>25</v>
      </c>
      <c r="B26" s="8" t="s">
        <v>7</v>
      </c>
      <c r="C26" s="54" t="s">
        <v>115</v>
      </c>
      <c r="D26" s="52" t="s">
        <v>71</v>
      </c>
      <c r="E26" s="43" t="s">
        <v>72</v>
      </c>
      <c r="F26" s="16" t="s">
        <v>73</v>
      </c>
      <c r="G26" s="14">
        <f>1500*25</f>
        <v>37500</v>
      </c>
      <c r="H26" s="15">
        <v>37000</v>
      </c>
    </row>
    <row r="27" spans="1:15" ht="30" customHeight="1" thickBot="1" x14ac:dyDescent="0.25">
      <c r="A27" s="67">
        <v>26</v>
      </c>
      <c r="B27" s="8" t="s">
        <v>7</v>
      </c>
      <c r="C27" s="54" t="s">
        <v>116</v>
      </c>
      <c r="D27" s="55" t="s">
        <v>110</v>
      </c>
      <c r="E27" s="43" t="s">
        <v>74</v>
      </c>
      <c r="F27" s="13" t="s">
        <v>75</v>
      </c>
      <c r="G27" s="14">
        <f>10080*25</f>
        <v>252000</v>
      </c>
      <c r="H27" s="23">
        <f>(G27/2)+10000+7000</f>
        <v>143000</v>
      </c>
    </row>
    <row r="28" spans="1:15" ht="30" customHeight="1" thickTop="1" thickBot="1" x14ac:dyDescent="0.3">
      <c r="A28" s="67">
        <v>27</v>
      </c>
      <c r="B28" s="8" t="s">
        <v>7</v>
      </c>
      <c r="C28" s="54" t="s">
        <v>117</v>
      </c>
      <c r="D28" s="55" t="s">
        <v>109</v>
      </c>
      <c r="E28" s="43" t="s">
        <v>76</v>
      </c>
      <c r="F28" s="13" t="s">
        <v>77</v>
      </c>
      <c r="G28" s="14">
        <f>3840*25</f>
        <v>96000</v>
      </c>
      <c r="H28" s="25">
        <f>G28/2</f>
        <v>48000</v>
      </c>
      <c r="I28" s="26">
        <f>SUM(H4:H28)</f>
        <v>715000</v>
      </c>
    </row>
    <row r="29" spans="1:15" ht="32.25" thickTop="1" x14ac:dyDescent="0.25">
      <c r="A29" s="6" t="s">
        <v>78</v>
      </c>
      <c r="B29" s="27" t="s">
        <v>0</v>
      </c>
      <c r="C29" s="3" t="s">
        <v>1</v>
      </c>
      <c r="D29" s="3" t="s">
        <v>2</v>
      </c>
      <c r="E29" s="49" t="s">
        <v>3</v>
      </c>
      <c r="F29" s="3" t="s">
        <v>4</v>
      </c>
      <c r="G29" s="5"/>
      <c r="H29" s="28"/>
    </row>
    <row r="30" spans="1:15" ht="30" customHeight="1" x14ac:dyDescent="0.2">
      <c r="A30" s="67">
        <v>2</v>
      </c>
      <c r="B30" s="9" t="s">
        <v>79</v>
      </c>
      <c r="C30" s="59" t="s">
        <v>80</v>
      </c>
      <c r="D30" s="53" t="s">
        <v>81</v>
      </c>
      <c r="E30" s="50" t="s">
        <v>82</v>
      </c>
      <c r="F30" s="13" t="s">
        <v>83</v>
      </c>
      <c r="G30" s="29">
        <v>7095</v>
      </c>
      <c r="H30" s="15">
        <v>7000</v>
      </c>
    </row>
    <row r="31" spans="1:15" ht="30" customHeight="1" x14ac:dyDescent="0.2">
      <c r="A31" s="67">
        <v>3</v>
      </c>
      <c r="B31" s="9" t="s">
        <v>79</v>
      </c>
      <c r="C31" s="52" t="s">
        <v>84</v>
      </c>
      <c r="D31" s="53" t="s">
        <v>81</v>
      </c>
      <c r="E31" s="48" t="s">
        <v>85</v>
      </c>
      <c r="F31" s="13" t="s">
        <v>86</v>
      </c>
      <c r="G31" s="29">
        <v>9095</v>
      </c>
      <c r="H31" s="15">
        <v>9000</v>
      </c>
    </row>
    <row r="32" spans="1:15" ht="30" customHeight="1" x14ac:dyDescent="0.2">
      <c r="A32" s="67">
        <v>4</v>
      </c>
      <c r="B32" s="9" t="s">
        <v>87</v>
      </c>
      <c r="C32" s="52" t="s">
        <v>88</v>
      </c>
      <c r="D32" s="53" t="s">
        <v>89</v>
      </c>
      <c r="E32" s="44">
        <v>46154</v>
      </c>
      <c r="F32" s="13" t="s">
        <v>90</v>
      </c>
      <c r="G32" s="29">
        <v>20000</v>
      </c>
      <c r="H32" s="15">
        <v>20000</v>
      </c>
    </row>
    <row r="33" spans="1:10" ht="30" customHeight="1" x14ac:dyDescent="0.2">
      <c r="A33" s="67">
        <v>5</v>
      </c>
      <c r="B33" s="9" t="s">
        <v>87</v>
      </c>
      <c r="C33" s="52" t="s">
        <v>91</v>
      </c>
      <c r="D33" s="53" t="s">
        <v>92</v>
      </c>
      <c r="E33" s="48" t="s">
        <v>93</v>
      </c>
      <c r="F33" s="30" t="s">
        <v>94</v>
      </c>
      <c r="G33" s="29">
        <v>18900</v>
      </c>
      <c r="H33" s="15">
        <v>18000</v>
      </c>
    </row>
    <row r="34" spans="1:10" ht="30" customHeight="1" thickBot="1" x14ac:dyDescent="0.25">
      <c r="A34" s="67">
        <v>6</v>
      </c>
      <c r="B34" s="9" t="s">
        <v>87</v>
      </c>
      <c r="C34" s="52" t="s">
        <v>95</v>
      </c>
      <c r="D34" s="54" t="s">
        <v>108</v>
      </c>
      <c r="E34" s="51" t="s">
        <v>107</v>
      </c>
      <c r="F34" s="30" t="s">
        <v>96</v>
      </c>
      <c r="G34" s="29">
        <v>18025</v>
      </c>
      <c r="H34" s="15">
        <v>18000</v>
      </c>
    </row>
    <row r="35" spans="1:10" ht="30" customHeight="1" thickTop="1" thickBot="1" x14ac:dyDescent="0.3">
      <c r="A35" s="67">
        <v>1</v>
      </c>
      <c r="B35" s="9" t="s">
        <v>79</v>
      </c>
      <c r="C35" s="55" t="s">
        <v>97</v>
      </c>
      <c r="D35" s="53" t="s">
        <v>98</v>
      </c>
      <c r="E35" s="48" t="s">
        <v>99</v>
      </c>
      <c r="F35" s="13" t="s">
        <v>100</v>
      </c>
      <c r="G35" s="31">
        <v>13750</v>
      </c>
      <c r="H35" s="32">
        <v>13000</v>
      </c>
      <c r="I35" s="33">
        <f>SUM(H30:H35)</f>
        <v>85000</v>
      </c>
    </row>
    <row r="36" spans="1:10" ht="13.5" thickTop="1" x14ac:dyDescent="0.2">
      <c r="E36" s="34"/>
    </row>
    <row r="37" spans="1:10" ht="18" x14ac:dyDescent="0.25">
      <c r="E37" s="34"/>
      <c r="F37" s="35" t="s">
        <v>101</v>
      </c>
      <c r="G37" s="38">
        <v>800000</v>
      </c>
    </row>
    <row r="38" spans="1:10" ht="15" x14ac:dyDescent="0.2">
      <c r="E38" s="34"/>
      <c r="G38" s="39"/>
    </row>
    <row r="39" spans="1:10" ht="16.5" x14ac:dyDescent="0.25">
      <c r="E39" s="34"/>
      <c r="F39" s="36" t="s">
        <v>102</v>
      </c>
      <c r="G39" s="40">
        <f>SUM(G4:G28)</f>
        <v>1372050</v>
      </c>
    </row>
    <row r="40" spans="1:10" ht="17.25" thickBot="1" x14ac:dyDescent="0.3">
      <c r="E40" s="34"/>
      <c r="F40" s="36" t="s">
        <v>103</v>
      </c>
      <c r="G40" s="40">
        <f>SUM(G30:G35)</f>
        <v>86865</v>
      </c>
    </row>
    <row r="41" spans="1:10" thickTop="1" x14ac:dyDescent="0.2">
      <c r="E41" s="34"/>
      <c r="G41" s="39"/>
      <c r="H41" s="71" t="s">
        <v>104</v>
      </c>
      <c r="I41" s="73">
        <f>I28+I35</f>
        <v>800000</v>
      </c>
      <c r="J41" s="74"/>
    </row>
    <row r="42" spans="1:10" ht="18.75" thickBot="1" x14ac:dyDescent="0.3">
      <c r="E42" s="34"/>
      <c r="F42" s="37" t="s">
        <v>105</v>
      </c>
      <c r="G42" s="41">
        <f>G39+G40</f>
        <v>1458915</v>
      </c>
      <c r="H42" s="72"/>
      <c r="I42" s="75"/>
      <c r="J42" s="76"/>
    </row>
    <row r="43" spans="1:10" ht="14.25" thickTop="1" thickBot="1" x14ac:dyDescent="0.25">
      <c r="E43" s="34"/>
    </row>
    <row r="44" spans="1:10" ht="13.5" thickTop="1" x14ac:dyDescent="0.2">
      <c r="E44" s="34"/>
      <c r="H44" s="77" t="s">
        <v>106</v>
      </c>
      <c r="I44" s="78">
        <f>G37-I41</f>
        <v>0</v>
      </c>
    </row>
    <row r="45" spans="1:10" ht="13.5" thickBot="1" x14ac:dyDescent="0.25">
      <c r="E45" s="34"/>
      <c r="H45" s="72"/>
      <c r="I45" s="79"/>
    </row>
    <row r="46" spans="1:10" ht="13.5" thickTop="1" x14ac:dyDescent="0.2">
      <c r="E46" s="34"/>
    </row>
    <row r="47" spans="1:10" ht="12.75" x14ac:dyDescent="0.2">
      <c r="E47" s="34"/>
    </row>
    <row r="48" spans="1:10" ht="12.75" x14ac:dyDescent="0.2">
      <c r="E48" s="34"/>
    </row>
    <row r="49" spans="5:5" ht="12.75" x14ac:dyDescent="0.2">
      <c r="E49" s="34"/>
    </row>
    <row r="50" spans="5:5" ht="12.75" x14ac:dyDescent="0.2">
      <c r="E50" s="34"/>
    </row>
    <row r="51" spans="5:5" ht="12.75" x14ac:dyDescent="0.2">
      <c r="E51" s="34"/>
    </row>
    <row r="52" spans="5:5" ht="12.75" x14ac:dyDescent="0.2">
      <c r="E52" s="34"/>
    </row>
    <row r="53" spans="5:5" ht="12.75" x14ac:dyDescent="0.2">
      <c r="E53" s="34"/>
    </row>
    <row r="54" spans="5:5" ht="12.75" x14ac:dyDescent="0.2">
      <c r="E54" s="34"/>
    </row>
    <row r="55" spans="5:5" ht="12.75" x14ac:dyDescent="0.2">
      <c r="E55" s="34"/>
    </row>
    <row r="56" spans="5:5" ht="12.75" x14ac:dyDescent="0.2">
      <c r="E56" s="34"/>
    </row>
    <row r="57" spans="5:5" ht="12.75" x14ac:dyDescent="0.2">
      <c r="E57" s="34"/>
    </row>
    <row r="58" spans="5:5" ht="12.75" x14ac:dyDescent="0.2">
      <c r="E58" s="34"/>
    </row>
    <row r="59" spans="5:5" ht="12.75" x14ac:dyDescent="0.2">
      <c r="E59" s="34"/>
    </row>
    <row r="60" spans="5:5" ht="12.75" x14ac:dyDescent="0.2">
      <c r="E60" s="34"/>
    </row>
    <row r="61" spans="5:5" ht="12.75" x14ac:dyDescent="0.2">
      <c r="E61" s="34"/>
    </row>
    <row r="62" spans="5:5" ht="12.75" x14ac:dyDescent="0.2">
      <c r="E62" s="34"/>
    </row>
    <row r="63" spans="5:5" ht="12.75" x14ac:dyDescent="0.2">
      <c r="E63" s="34"/>
    </row>
    <row r="64" spans="5:5" ht="12.75" x14ac:dyDescent="0.2">
      <c r="E64" s="34"/>
    </row>
    <row r="65" spans="5:5" ht="12.75" x14ac:dyDescent="0.2">
      <c r="E65" s="34"/>
    </row>
    <row r="66" spans="5:5" ht="12.75" x14ac:dyDescent="0.2">
      <c r="E66" s="34"/>
    </row>
    <row r="67" spans="5:5" ht="12.75" x14ac:dyDescent="0.2">
      <c r="E67" s="34"/>
    </row>
    <row r="68" spans="5:5" ht="12.75" x14ac:dyDescent="0.2">
      <c r="E68" s="34"/>
    </row>
    <row r="69" spans="5:5" ht="12.75" x14ac:dyDescent="0.2">
      <c r="E69" s="34"/>
    </row>
    <row r="70" spans="5:5" ht="12.75" x14ac:dyDescent="0.2">
      <c r="E70" s="34"/>
    </row>
    <row r="71" spans="5:5" ht="12.75" x14ac:dyDescent="0.2">
      <c r="E71" s="34"/>
    </row>
    <row r="72" spans="5:5" ht="12.75" x14ac:dyDescent="0.2">
      <c r="E72" s="34"/>
    </row>
    <row r="73" spans="5:5" ht="12.75" x14ac:dyDescent="0.2">
      <c r="E73" s="34"/>
    </row>
    <row r="74" spans="5:5" ht="12.75" x14ac:dyDescent="0.2">
      <c r="E74" s="34"/>
    </row>
    <row r="75" spans="5:5" ht="12.75" x14ac:dyDescent="0.2">
      <c r="E75" s="34"/>
    </row>
    <row r="76" spans="5:5" ht="12.75" x14ac:dyDescent="0.2">
      <c r="E76" s="34"/>
    </row>
    <row r="77" spans="5:5" ht="12.75" x14ac:dyDescent="0.2">
      <c r="E77" s="34"/>
    </row>
    <row r="78" spans="5:5" ht="12.75" x14ac:dyDescent="0.2">
      <c r="E78" s="34"/>
    </row>
    <row r="79" spans="5:5" ht="12.75" x14ac:dyDescent="0.2">
      <c r="E79" s="34"/>
    </row>
    <row r="80" spans="5:5" ht="12.75" x14ac:dyDescent="0.2">
      <c r="E80" s="34"/>
    </row>
    <row r="81" spans="5:5" ht="12.75" x14ac:dyDescent="0.2">
      <c r="E81" s="34"/>
    </row>
    <row r="82" spans="5:5" ht="12.75" x14ac:dyDescent="0.2">
      <c r="E82" s="34"/>
    </row>
    <row r="83" spans="5:5" ht="12.75" x14ac:dyDescent="0.2">
      <c r="E83" s="34"/>
    </row>
    <row r="84" spans="5:5" ht="12.75" x14ac:dyDescent="0.2">
      <c r="E84" s="34"/>
    </row>
    <row r="85" spans="5:5" ht="12.75" x14ac:dyDescent="0.2">
      <c r="E85" s="34"/>
    </row>
    <row r="86" spans="5:5" ht="12.75" x14ac:dyDescent="0.2">
      <c r="E86" s="34"/>
    </row>
    <row r="87" spans="5:5" ht="12.75" x14ac:dyDescent="0.2">
      <c r="E87" s="34"/>
    </row>
    <row r="88" spans="5:5" ht="12.75" x14ac:dyDescent="0.2">
      <c r="E88" s="34"/>
    </row>
    <row r="89" spans="5:5" ht="12.75" x14ac:dyDescent="0.2">
      <c r="E89" s="34"/>
    </row>
    <row r="90" spans="5:5" ht="12.75" x14ac:dyDescent="0.2">
      <c r="E90" s="34"/>
    </row>
    <row r="91" spans="5:5" ht="12.75" x14ac:dyDescent="0.2">
      <c r="E91" s="34"/>
    </row>
    <row r="92" spans="5:5" ht="12.75" x14ac:dyDescent="0.2">
      <c r="E92" s="34"/>
    </row>
    <row r="93" spans="5:5" ht="12.75" x14ac:dyDescent="0.2">
      <c r="E93" s="34"/>
    </row>
    <row r="94" spans="5:5" ht="12.75" x14ac:dyDescent="0.2">
      <c r="E94" s="34"/>
    </row>
    <row r="95" spans="5:5" ht="12.75" x14ac:dyDescent="0.2">
      <c r="E95" s="34"/>
    </row>
    <row r="96" spans="5:5" ht="12.75" x14ac:dyDescent="0.2">
      <c r="E96" s="34"/>
    </row>
    <row r="97" spans="5:5" ht="12.75" x14ac:dyDescent="0.2">
      <c r="E97" s="34"/>
    </row>
    <row r="98" spans="5:5" ht="12.75" x14ac:dyDescent="0.2">
      <c r="E98" s="34"/>
    </row>
    <row r="99" spans="5:5" ht="12.75" x14ac:dyDescent="0.2">
      <c r="E99" s="34"/>
    </row>
    <row r="100" spans="5:5" ht="12.75" x14ac:dyDescent="0.2">
      <c r="E100" s="34"/>
    </row>
    <row r="101" spans="5:5" ht="12.75" x14ac:dyDescent="0.2">
      <c r="E101" s="34"/>
    </row>
    <row r="102" spans="5:5" ht="12.75" x14ac:dyDescent="0.2">
      <c r="E102" s="34"/>
    </row>
    <row r="103" spans="5:5" ht="12.75" x14ac:dyDescent="0.2">
      <c r="E103" s="34"/>
    </row>
    <row r="104" spans="5:5" ht="12.75" x14ac:dyDescent="0.2">
      <c r="E104" s="34"/>
    </row>
    <row r="105" spans="5:5" ht="12.75" x14ac:dyDescent="0.2">
      <c r="E105" s="34"/>
    </row>
    <row r="106" spans="5:5" ht="12.75" x14ac:dyDescent="0.2">
      <c r="E106" s="34"/>
    </row>
    <row r="107" spans="5:5" ht="12.75" x14ac:dyDescent="0.2">
      <c r="E107" s="34"/>
    </row>
    <row r="108" spans="5:5" ht="12.75" x14ac:dyDescent="0.2">
      <c r="E108" s="34"/>
    </row>
    <row r="109" spans="5:5" ht="12.75" x14ac:dyDescent="0.2">
      <c r="E109" s="34"/>
    </row>
    <row r="110" spans="5:5" ht="12.75" x14ac:dyDescent="0.2">
      <c r="E110" s="34"/>
    </row>
    <row r="111" spans="5:5" ht="12.75" x14ac:dyDescent="0.2">
      <c r="E111" s="34"/>
    </row>
    <row r="112" spans="5:5" ht="12.75" x14ac:dyDescent="0.2">
      <c r="E112" s="34"/>
    </row>
    <row r="113" spans="5:5" ht="12.75" x14ac:dyDescent="0.2">
      <c r="E113" s="34"/>
    </row>
    <row r="114" spans="5:5" ht="12.75" x14ac:dyDescent="0.2">
      <c r="E114" s="34"/>
    </row>
    <row r="115" spans="5:5" ht="12.75" x14ac:dyDescent="0.2">
      <c r="E115" s="34"/>
    </row>
    <row r="116" spans="5:5" ht="12.75" x14ac:dyDescent="0.2">
      <c r="E116" s="34"/>
    </row>
    <row r="117" spans="5:5" ht="12.75" x14ac:dyDescent="0.2">
      <c r="E117" s="34"/>
    </row>
    <row r="118" spans="5:5" ht="12.75" x14ac:dyDescent="0.2">
      <c r="E118" s="34"/>
    </row>
    <row r="119" spans="5:5" ht="12.75" x14ac:dyDescent="0.2">
      <c r="E119" s="34"/>
    </row>
    <row r="120" spans="5:5" ht="12.75" x14ac:dyDescent="0.2">
      <c r="E120" s="34"/>
    </row>
    <row r="121" spans="5:5" ht="12.75" x14ac:dyDescent="0.2">
      <c r="E121" s="34"/>
    </row>
    <row r="122" spans="5:5" ht="12.75" x14ac:dyDescent="0.2">
      <c r="E122" s="34"/>
    </row>
    <row r="123" spans="5:5" ht="12.75" x14ac:dyDescent="0.2">
      <c r="E123" s="34"/>
    </row>
    <row r="124" spans="5:5" ht="12.75" x14ac:dyDescent="0.2">
      <c r="E124" s="34"/>
    </row>
    <row r="125" spans="5:5" ht="12.75" x14ac:dyDescent="0.2">
      <c r="E125" s="34"/>
    </row>
    <row r="126" spans="5:5" ht="12.75" x14ac:dyDescent="0.2">
      <c r="E126" s="34"/>
    </row>
    <row r="127" spans="5:5" ht="12.75" x14ac:dyDescent="0.2">
      <c r="E127" s="34"/>
    </row>
    <row r="128" spans="5:5" ht="12.75" x14ac:dyDescent="0.2">
      <c r="E128" s="34"/>
    </row>
    <row r="129" spans="5:5" ht="12.75" x14ac:dyDescent="0.2">
      <c r="E129" s="34"/>
    </row>
    <row r="130" spans="5:5" ht="12.75" x14ac:dyDescent="0.2">
      <c r="E130" s="34"/>
    </row>
    <row r="131" spans="5:5" ht="12.75" x14ac:dyDescent="0.2">
      <c r="E131" s="34"/>
    </row>
    <row r="132" spans="5:5" ht="12.75" x14ac:dyDescent="0.2">
      <c r="E132" s="34"/>
    </row>
    <row r="133" spans="5:5" ht="12.75" x14ac:dyDescent="0.2">
      <c r="E133" s="34"/>
    </row>
    <row r="134" spans="5:5" ht="12.75" x14ac:dyDescent="0.2">
      <c r="E134" s="34"/>
    </row>
    <row r="135" spans="5:5" ht="12.75" x14ac:dyDescent="0.2">
      <c r="E135" s="34"/>
    </row>
    <row r="136" spans="5:5" ht="12.75" x14ac:dyDescent="0.2">
      <c r="E136" s="34"/>
    </row>
    <row r="137" spans="5:5" ht="12.75" x14ac:dyDescent="0.2">
      <c r="E137" s="34"/>
    </row>
    <row r="138" spans="5:5" ht="12.75" x14ac:dyDescent="0.2">
      <c r="E138" s="34"/>
    </row>
    <row r="139" spans="5:5" ht="12.75" x14ac:dyDescent="0.2">
      <c r="E139" s="34"/>
    </row>
    <row r="140" spans="5:5" ht="12.75" x14ac:dyDescent="0.2">
      <c r="E140" s="34"/>
    </row>
    <row r="141" spans="5:5" ht="12.75" x14ac:dyDescent="0.2">
      <c r="E141" s="34"/>
    </row>
    <row r="142" spans="5:5" ht="12.75" x14ac:dyDescent="0.2">
      <c r="E142" s="34"/>
    </row>
    <row r="143" spans="5:5" ht="12.75" x14ac:dyDescent="0.2">
      <c r="E143" s="34"/>
    </row>
    <row r="144" spans="5:5" ht="12.75" x14ac:dyDescent="0.2">
      <c r="E144" s="34"/>
    </row>
    <row r="145" spans="5:5" ht="12.75" x14ac:dyDescent="0.2">
      <c r="E145" s="34"/>
    </row>
    <row r="146" spans="5:5" ht="12.75" x14ac:dyDescent="0.2">
      <c r="E146" s="34"/>
    </row>
    <row r="147" spans="5:5" ht="12.75" x14ac:dyDescent="0.2">
      <c r="E147" s="34"/>
    </row>
    <row r="148" spans="5:5" ht="12.75" x14ac:dyDescent="0.2">
      <c r="E148" s="34"/>
    </row>
    <row r="149" spans="5:5" ht="12.75" x14ac:dyDescent="0.2">
      <c r="E149" s="34"/>
    </row>
    <row r="150" spans="5:5" ht="12.75" x14ac:dyDescent="0.2">
      <c r="E150" s="34"/>
    </row>
    <row r="151" spans="5:5" ht="12.75" x14ac:dyDescent="0.2">
      <c r="E151" s="34"/>
    </row>
    <row r="152" spans="5:5" ht="12.75" x14ac:dyDescent="0.2">
      <c r="E152" s="34"/>
    </row>
    <row r="153" spans="5:5" ht="12.75" x14ac:dyDescent="0.2">
      <c r="E153" s="34"/>
    </row>
    <row r="154" spans="5:5" ht="12.75" x14ac:dyDescent="0.2">
      <c r="E154" s="34"/>
    </row>
    <row r="155" spans="5:5" ht="12.75" x14ac:dyDescent="0.2">
      <c r="E155" s="34"/>
    </row>
    <row r="156" spans="5:5" ht="12.75" x14ac:dyDescent="0.2">
      <c r="E156" s="34"/>
    </row>
    <row r="157" spans="5:5" ht="12.75" x14ac:dyDescent="0.2">
      <c r="E157" s="34"/>
    </row>
    <row r="158" spans="5:5" ht="12.75" x14ac:dyDescent="0.2">
      <c r="E158" s="34"/>
    </row>
    <row r="159" spans="5:5" ht="12.75" x14ac:dyDescent="0.2">
      <c r="E159" s="34"/>
    </row>
    <row r="160" spans="5:5" ht="12.75" x14ac:dyDescent="0.2">
      <c r="E160" s="34"/>
    </row>
    <row r="161" spans="5:5" ht="12.75" x14ac:dyDescent="0.2">
      <c r="E161" s="34"/>
    </row>
    <row r="162" spans="5:5" ht="12.75" x14ac:dyDescent="0.2">
      <c r="E162" s="34"/>
    </row>
    <row r="163" spans="5:5" ht="12.75" x14ac:dyDescent="0.2">
      <c r="E163" s="34"/>
    </row>
    <row r="164" spans="5:5" ht="12.75" x14ac:dyDescent="0.2">
      <c r="E164" s="34"/>
    </row>
    <row r="165" spans="5:5" ht="12.75" x14ac:dyDescent="0.2">
      <c r="E165" s="34"/>
    </row>
    <row r="166" spans="5:5" ht="12.75" x14ac:dyDescent="0.2">
      <c r="E166" s="34"/>
    </row>
    <row r="167" spans="5:5" ht="12.75" x14ac:dyDescent="0.2">
      <c r="E167" s="34"/>
    </row>
    <row r="168" spans="5:5" ht="12.75" x14ac:dyDescent="0.2">
      <c r="E168" s="34"/>
    </row>
    <row r="169" spans="5:5" ht="12.75" x14ac:dyDescent="0.2">
      <c r="E169" s="34"/>
    </row>
    <row r="170" spans="5:5" ht="12.75" x14ac:dyDescent="0.2">
      <c r="E170" s="34"/>
    </row>
    <row r="171" spans="5:5" ht="12.75" x14ac:dyDescent="0.2">
      <c r="E171" s="34"/>
    </row>
    <row r="172" spans="5:5" ht="12.75" x14ac:dyDescent="0.2">
      <c r="E172" s="34"/>
    </row>
    <row r="173" spans="5:5" ht="12.75" x14ac:dyDescent="0.2">
      <c r="E173" s="34"/>
    </row>
    <row r="174" spans="5:5" ht="12.75" x14ac:dyDescent="0.2">
      <c r="E174" s="34"/>
    </row>
    <row r="175" spans="5:5" ht="12.75" x14ac:dyDescent="0.2">
      <c r="E175" s="34"/>
    </row>
    <row r="176" spans="5:5" ht="12.75" x14ac:dyDescent="0.2">
      <c r="E176" s="34"/>
    </row>
    <row r="177" spans="5:5" ht="12.75" x14ac:dyDescent="0.2">
      <c r="E177" s="34"/>
    </row>
    <row r="178" spans="5:5" ht="12.75" x14ac:dyDescent="0.2">
      <c r="E178" s="34"/>
    </row>
    <row r="179" spans="5:5" ht="12.75" x14ac:dyDescent="0.2">
      <c r="E179" s="34"/>
    </row>
    <row r="180" spans="5:5" ht="12.75" x14ac:dyDescent="0.2">
      <c r="E180" s="34"/>
    </row>
    <row r="181" spans="5:5" ht="12.75" x14ac:dyDescent="0.2">
      <c r="E181" s="34"/>
    </row>
    <row r="182" spans="5:5" ht="12.75" x14ac:dyDescent="0.2">
      <c r="E182" s="34"/>
    </row>
    <row r="183" spans="5:5" ht="12.75" x14ac:dyDescent="0.2">
      <c r="E183" s="34"/>
    </row>
    <row r="184" spans="5:5" ht="12.75" x14ac:dyDescent="0.2">
      <c r="E184" s="34"/>
    </row>
    <row r="185" spans="5:5" ht="12.75" x14ac:dyDescent="0.2">
      <c r="E185" s="34"/>
    </row>
    <row r="186" spans="5:5" ht="12.75" x14ac:dyDescent="0.2">
      <c r="E186" s="34"/>
    </row>
    <row r="187" spans="5:5" ht="12.75" x14ac:dyDescent="0.2">
      <c r="E187" s="34"/>
    </row>
    <row r="188" spans="5:5" ht="12.75" x14ac:dyDescent="0.2">
      <c r="E188" s="34"/>
    </row>
    <row r="189" spans="5:5" ht="12.75" x14ac:dyDescent="0.2">
      <c r="E189" s="34"/>
    </row>
    <row r="190" spans="5:5" ht="12.75" x14ac:dyDescent="0.2">
      <c r="E190" s="34"/>
    </row>
    <row r="191" spans="5:5" ht="12.75" x14ac:dyDescent="0.2">
      <c r="E191" s="34"/>
    </row>
    <row r="192" spans="5:5" ht="12.75" x14ac:dyDescent="0.2">
      <c r="E192" s="34"/>
    </row>
    <row r="193" spans="5:5" ht="12.75" x14ac:dyDescent="0.2">
      <c r="E193" s="34"/>
    </row>
    <row r="194" spans="5:5" ht="12.75" x14ac:dyDescent="0.2">
      <c r="E194" s="34"/>
    </row>
    <row r="195" spans="5:5" ht="12.75" x14ac:dyDescent="0.2">
      <c r="E195" s="34"/>
    </row>
    <row r="196" spans="5:5" ht="12.75" x14ac:dyDescent="0.2">
      <c r="E196" s="34"/>
    </row>
    <row r="197" spans="5:5" ht="12.75" x14ac:dyDescent="0.2">
      <c r="E197" s="34"/>
    </row>
    <row r="198" spans="5:5" ht="12.75" x14ac:dyDescent="0.2">
      <c r="E198" s="34"/>
    </row>
    <row r="199" spans="5:5" ht="12.75" x14ac:dyDescent="0.2">
      <c r="E199" s="34"/>
    </row>
    <row r="200" spans="5:5" ht="12.75" x14ac:dyDescent="0.2">
      <c r="E200" s="34"/>
    </row>
    <row r="201" spans="5:5" ht="12.75" x14ac:dyDescent="0.2">
      <c r="E201" s="34"/>
    </row>
    <row r="202" spans="5:5" ht="12.75" x14ac:dyDescent="0.2">
      <c r="E202" s="34"/>
    </row>
    <row r="203" spans="5:5" ht="12.75" x14ac:dyDescent="0.2">
      <c r="E203" s="34"/>
    </row>
    <row r="204" spans="5:5" ht="12.75" x14ac:dyDescent="0.2">
      <c r="E204" s="34"/>
    </row>
    <row r="205" spans="5:5" ht="12.75" x14ac:dyDescent="0.2">
      <c r="E205" s="34"/>
    </row>
    <row r="206" spans="5:5" ht="12.75" x14ac:dyDescent="0.2">
      <c r="E206" s="34"/>
    </row>
    <row r="207" spans="5:5" ht="12.75" x14ac:dyDescent="0.2">
      <c r="E207" s="34"/>
    </row>
    <row r="208" spans="5:5" ht="12.75" x14ac:dyDescent="0.2">
      <c r="E208" s="34"/>
    </row>
    <row r="209" spans="5:5" ht="12.75" x14ac:dyDescent="0.2">
      <c r="E209" s="34"/>
    </row>
    <row r="210" spans="5:5" ht="12.75" x14ac:dyDescent="0.2">
      <c r="E210" s="34"/>
    </row>
    <row r="211" spans="5:5" ht="12.75" x14ac:dyDescent="0.2">
      <c r="E211" s="34"/>
    </row>
    <row r="212" spans="5:5" ht="12.75" x14ac:dyDescent="0.2">
      <c r="E212" s="34"/>
    </row>
    <row r="213" spans="5:5" ht="12.75" x14ac:dyDescent="0.2">
      <c r="E213" s="34"/>
    </row>
    <row r="214" spans="5:5" ht="12.75" x14ac:dyDescent="0.2">
      <c r="E214" s="34"/>
    </row>
    <row r="215" spans="5:5" ht="12.75" x14ac:dyDescent="0.2">
      <c r="E215" s="34"/>
    </row>
    <row r="216" spans="5:5" ht="12.75" x14ac:dyDescent="0.2">
      <c r="E216" s="34"/>
    </row>
    <row r="217" spans="5:5" ht="12.75" x14ac:dyDescent="0.2">
      <c r="E217" s="34"/>
    </row>
    <row r="218" spans="5:5" ht="12.75" x14ac:dyDescent="0.2">
      <c r="E218" s="34"/>
    </row>
    <row r="219" spans="5:5" ht="12.75" x14ac:dyDescent="0.2">
      <c r="E219" s="34"/>
    </row>
    <row r="220" spans="5:5" ht="12.75" x14ac:dyDescent="0.2">
      <c r="E220" s="34"/>
    </row>
    <row r="221" spans="5:5" ht="12.75" x14ac:dyDescent="0.2">
      <c r="E221" s="34"/>
    </row>
    <row r="222" spans="5:5" ht="12.75" x14ac:dyDescent="0.2">
      <c r="E222" s="34"/>
    </row>
    <row r="223" spans="5:5" ht="12.75" x14ac:dyDescent="0.2">
      <c r="E223" s="34"/>
    </row>
    <row r="224" spans="5:5" ht="12.75" x14ac:dyDescent="0.2">
      <c r="E224" s="34"/>
    </row>
    <row r="225" spans="5:5" ht="12.75" x14ac:dyDescent="0.2">
      <c r="E225" s="34"/>
    </row>
    <row r="226" spans="5:5" ht="12.75" x14ac:dyDescent="0.2">
      <c r="E226" s="34"/>
    </row>
    <row r="227" spans="5:5" ht="12.75" x14ac:dyDescent="0.2">
      <c r="E227" s="34"/>
    </row>
    <row r="228" spans="5:5" ht="12.75" x14ac:dyDescent="0.2">
      <c r="E228" s="34"/>
    </row>
    <row r="229" spans="5:5" ht="12.75" x14ac:dyDescent="0.2">
      <c r="E229" s="34"/>
    </row>
    <row r="230" spans="5:5" ht="12.75" x14ac:dyDescent="0.2">
      <c r="E230" s="34"/>
    </row>
    <row r="231" spans="5:5" ht="12.75" x14ac:dyDescent="0.2">
      <c r="E231" s="34"/>
    </row>
    <row r="232" spans="5:5" ht="12.75" x14ac:dyDescent="0.2">
      <c r="E232" s="34"/>
    </row>
    <row r="233" spans="5:5" ht="12.75" x14ac:dyDescent="0.2">
      <c r="E233" s="34"/>
    </row>
    <row r="234" spans="5:5" ht="12.75" x14ac:dyDescent="0.2">
      <c r="E234" s="34"/>
    </row>
    <row r="235" spans="5:5" ht="12.75" x14ac:dyDescent="0.2">
      <c r="E235" s="34"/>
    </row>
    <row r="236" spans="5:5" ht="12.75" x14ac:dyDescent="0.2">
      <c r="E236" s="34"/>
    </row>
    <row r="237" spans="5:5" ht="12.75" x14ac:dyDescent="0.2">
      <c r="E237" s="34"/>
    </row>
    <row r="238" spans="5:5" ht="12.75" x14ac:dyDescent="0.2">
      <c r="E238" s="34"/>
    </row>
    <row r="239" spans="5:5" ht="12.75" x14ac:dyDescent="0.2">
      <c r="E239" s="34"/>
    </row>
    <row r="240" spans="5:5" ht="12.75" x14ac:dyDescent="0.2">
      <c r="E240" s="34"/>
    </row>
    <row r="241" spans="5:5" ht="12.75" x14ac:dyDescent="0.2">
      <c r="E241" s="34"/>
    </row>
    <row r="242" spans="5:5" ht="12.75" x14ac:dyDescent="0.2">
      <c r="E242" s="34"/>
    </row>
    <row r="243" spans="5:5" ht="12.75" x14ac:dyDescent="0.2">
      <c r="E243" s="34"/>
    </row>
    <row r="244" spans="5:5" ht="12.75" x14ac:dyDescent="0.2">
      <c r="E244" s="34"/>
    </row>
    <row r="245" spans="5:5" ht="12.75" x14ac:dyDescent="0.2">
      <c r="E245" s="34"/>
    </row>
    <row r="246" spans="5:5" ht="12.75" x14ac:dyDescent="0.2">
      <c r="E246" s="34"/>
    </row>
    <row r="247" spans="5:5" ht="12.75" x14ac:dyDescent="0.2">
      <c r="E247" s="34"/>
    </row>
    <row r="248" spans="5:5" ht="12.75" x14ac:dyDescent="0.2">
      <c r="E248" s="34"/>
    </row>
    <row r="249" spans="5:5" ht="12.75" x14ac:dyDescent="0.2">
      <c r="E249" s="34"/>
    </row>
    <row r="250" spans="5:5" ht="12.75" x14ac:dyDescent="0.2">
      <c r="E250" s="34"/>
    </row>
    <row r="251" spans="5:5" ht="12.75" x14ac:dyDescent="0.2">
      <c r="E251" s="34"/>
    </row>
    <row r="252" spans="5:5" ht="12.75" x14ac:dyDescent="0.2">
      <c r="E252" s="34"/>
    </row>
    <row r="253" spans="5:5" ht="12.75" x14ac:dyDescent="0.2">
      <c r="E253" s="34"/>
    </row>
    <row r="254" spans="5:5" ht="12.75" x14ac:dyDescent="0.2">
      <c r="E254" s="34"/>
    </row>
    <row r="255" spans="5:5" ht="12.75" x14ac:dyDescent="0.2">
      <c r="E255" s="34"/>
    </row>
    <row r="256" spans="5:5" ht="12.75" x14ac:dyDescent="0.2">
      <c r="E256" s="34"/>
    </row>
    <row r="257" spans="5:5" ht="12.75" x14ac:dyDescent="0.2">
      <c r="E257" s="34"/>
    </row>
    <row r="258" spans="5:5" ht="12.75" x14ac:dyDescent="0.2">
      <c r="E258" s="34"/>
    </row>
    <row r="259" spans="5:5" ht="12.75" x14ac:dyDescent="0.2">
      <c r="E259" s="34"/>
    </row>
    <row r="260" spans="5:5" ht="12.75" x14ac:dyDescent="0.2">
      <c r="E260" s="34"/>
    </row>
    <row r="261" spans="5:5" ht="12.75" x14ac:dyDescent="0.2">
      <c r="E261" s="34"/>
    </row>
    <row r="262" spans="5:5" ht="12.75" x14ac:dyDescent="0.2">
      <c r="E262" s="34"/>
    </row>
    <row r="263" spans="5:5" ht="12.75" x14ac:dyDescent="0.2">
      <c r="E263" s="34"/>
    </row>
    <row r="264" spans="5:5" ht="12.75" x14ac:dyDescent="0.2">
      <c r="E264" s="34"/>
    </row>
    <row r="265" spans="5:5" ht="12.75" x14ac:dyDescent="0.2">
      <c r="E265" s="34"/>
    </row>
    <row r="266" spans="5:5" ht="12.75" x14ac:dyDescent="0.2">
      <c r="E266" s="34"/>
    </row>
    <row r="267" spans="5:5" ht="12.75" x14ac:dyDescent="0.2">
      <c r="E267" s="34"/>
    </row>
    <row r="268" spans="5:5" ht="12.75" x14ac:dyDescent="0.2">
      <c r="E268" s="34"/>
    </row>
    <row r="269" spans="5:5" ht="12.75" x14ac:dyDescent="0.2">
      <c r="E269" s="34"/>
    </row>
    <row r="270" spans="5:5" ht="12.75" x14ac:dyDescent="0.2">
      <c r="E270" s="34"/>
    </row>
    <row r="271" spans="5:5" ht="12.75" x14ac:dyDescent="0.2">
      <c r="E271" s="34"/>
    </row>
    <row r="272" spans="5:5" ht="12.75" x14ac:dyDescent="0.2">
      <c r="E272" s="34"/>
    </row>
    <row r="273" spans="5:5" ht="12.75" x14ac:dyDescent="0.2">
      <c r="E273" s="34"/>
    </row>
    <row r="274" spans="5:5" ht="12.75" x14ac:dyDescent="0.2">
      <c r="E274" s="34"/>
    </row>
    <row r="275" spans="5:5" ht="12.75" x14ac:dyDescent="0.2">
      <c r="E275" s="34"/>
    </row>
    <row r="276" spans="5:5" ht="12.75" x14ac:dyDescent="0.2">
      <c r="E276" s="34"/>
    </row>
    <row r="277" spans="5:5" ht="12.75" x14ac:dyDescent="0.2">
      <c r="E277" s="34"/>
    </row>
    <row r="278" spans="5:5" ht="12.75" x14ac:dyDescent="0.2">
      <c r="E278" s="34"/>
    </row>
    <row r="279" spans="5:5" ht="12.75" x14ac:dyDescent="0.2">
      <c r="E279" s="34"/>
    </row>
    <row r="280" spans="5:5" ht="12.75" x14ac:dyDescent="0.2">
      <c r="E280" s="34"/>
    </row>
    <row r="281" spans="5:5" ht="12.75" x14ac:dyDescent="0.2">
      <c r="E281" s="34"/>
    </row>
    <row r="282" spans="5:5" ht="12.75" x14ac:dyDescent="0.2">
      <c r="E282" s="34"/>
    </row>
    <row r="283" spans="5:5" ht="12.75" x14ac:dyDescent="0.2">
      <c r="E283" s="34"/>
    </row>
    <row r="284" spans="5:5" ht="12.75" x14ac:dyDescent="0.2">
      <c r="E284" s="34"/>
    </row>
    <row r="285" spans="5:5" ht="12.75" x14ac:dyDescent="0.2">
      <c r="E285" s="34"/>
    </row>
    <row r="286" spans="5:5" ht="12.75" x14ac:dyDescent="0.2">
      <c r="E286" s="34"/>
    </row>
    <row r="287" spans="5:5" ht="12.75" x14ac:dyDescent="0.2">
      <c r="E287" s="34"/>
    </row>
    <row r="288" spans="5:5" ht="12.75" x14ac:dyDescent="0.2">
      <c r="E288" s="34"/>
    </row>
    <row r="289" spans="5:5" ht="12.75" x14ac:dyDescent="0.2">
      <c r="E289" s="34"/>
    </row>
    <row r="290" spans="5:5" ht="12.75" x14ac:dyDescent="0.2">
      <c r="E290" s="34"/>
    </row>
    <row r="291" spans="5:5" ht="12.75" x14ac:dyDescent="0.2">
      <c r="E291" s="34"/>
    </row>
    <row r="292" spans="5:5" ht="12.75" x14ac:dyDescent="0.2">
      <c r="E292" s="34"/>
    </row>
    <row r="293" spans="5:5" ht="12.75" x14ac:dyDescent="0.2">
      <c r="E293" s="34"/>
    </row>
    <row r="294" spans="5:5" ht="12.75" x14ac:dyDescent="0.2">
      <c r="E294" s="34"/>
    </row>
    <row r="295" spans="5:5" ht="12.75" x14ac:dyDescent="0.2">
      <c r="E295" s="34"/>
    </row>
    <row r="296" spans="5:5" ht="12.75" x14ac:dyDescent="0.2">
      <c r="E296" s="34"/>
    </row>
    <row r="297" spans="5:5" ht="12.75" x14ac:dyDescent="0.2">
      <c r="E297" s="34"/>
    </row>
    <row r="298" spans="5:5" ht="12.75" x14ac:dyDescent="0.2">
      <c r="E298" s="34"/>
    </row>
    <row r="299" spans="5:5" ht="12.75" x14ac:dyDescent="0.2">
      <c r="E299" s="34"/>
    </row>
    <row r="300" spans="5:5" ht="12.75" x14ac:dyDescent="0.2">
      <c r="E300" s="34"/>
    </row>
    <row r="301" spans="5:5" ht="12.75" x14ac:dyDescent="0.2">
      <c r="E301" s="34"/>
    </row>
    <row r="302" spans="5:5" ht="12.75" x14ac:dyDescent="0.2">
      <c r="E302" s="34"/>
    </row>
    <row r="303" spans="5:5" ht="12.75" x14ac:dyDescent="0.2">
      <c r="E303" s="34"/>
    </row>
    <row r="304" spans="5:5" ht="12.75" x14ac:dyDescent="0.2">
      <c r="E304" s="34"/>
    </row>
    <row r="305" spans="5:5" ht="12.75" x14ac:dyDescent="0.2">
      <c r="E305" s="34"/>
    </row>
    <row r="306" spans="5:5" ht="12.75" x14ac:dyDescent="0.2">
      <c r="E306" s="34"/>
    </row>
    <row r="307" spans="5:5" ht="12.75" x14ac:dyDescent="0.2">
      <c r="E307" s="34"/>
    </row>
    <row r="308" spans="5:5" ht="12.75" x14ac:dyDescent="0.2">
      <c r="E308" s="34"/>
    </row>
    <row r="309" spans="5:5" ht="12.75" x14ac:dyDescent="0.2">
      <c r="E309" s="34"/>
    </row>
    <row r="310" spans="5:5" ht="12.75" x14ac:dyDescent="0.2">
      <c r="E310" s="34"/>
    </row>
    <row r="311" spans="5:5" ht="12.75" x14ac:dyDescent="0.2">
      <c r="E311" s="34"/>
    </row>
    <row r="312" spans="5:5" ht="12.75" x14ac:dyDescent="0.2">
      <c r="E312" s="34"/>
    </row>
    <row r="313" spans="5:5" ht="12.75" x14ac:dyDescent="0.2">
      <c r="E313" s="34"/>
    </row>
    <row r="314" spans="5:5" ht="12.75" x14ac:dyDescent="0.2">
      <c r="E314" s="34"/>
    </row>
    <row r="315" spans="5:5" ht="12.75" x14ac:dyDescent="0.2">
      <c r="E315" s="34"/>
    </row>
    <row r="316" spans="5:5" ht="12.75" x14ac:dyDescent="0.2">
      <c r="E316" s="34"/>
    </row>
    <row r="317" spans="5:5" ht="12.75" x14ac:dyDescent="0.2">
      <c r="E317" s="34"/>
    </row>
    <row r="318" spans="5:5" ht="12.75" x14ac:dyDescent="0.2">
      <c r="E318" s="34"/>
    </row>
    <row r="319" spans="5:5" ht="12.75" x14ac:dyDescent="0.2">
      <c r="E319" s="34"/>
    </row>
    <row r="320" spans="5:5" ht="12.75" x14ac:dyDescent="0.2">
      <c r="E320" s="34"/>
    </row>
    <row r="321" spans="5:5" ht="12.75" x14ac:dyDescent="0.2">
      <c r="E321" s="34"/>
    </row>
    <row r="322" spans="5:5" ht="12.75" x14ac:dyDescent="0.2">
      <c r="E322" s="34"/>
    </row>
    <row r="323" spans="5:5" ht="12.75" x14ac:dyDescent="0.2">
      <c r="E323" s="34"/>
    </row>
    <row r="324" spans="5:5" ht="12.75" x14ac:dyDescent="0.2">
      <c r="E324" s="34"/>
    </row>
    <row r="325" spans="5:5" ht="12.75" x14ac:dyDescent="0.2">
      <c r="E325" s="34"/>
    </row>
    <row r="326" spans="5:5" ht="12.75" x14ac:dyDescent="0.2">
      <c r="E326" s="34"/>
    </row>
    <row r="327" spans="5:5" ht="12.75" x14ac:dyDescent="0.2">
      <c r="E327" s="34"/>
    </row>
    <row r="328" spans="5:5" ht="12.75" x14ac:dyDescent="0.2">
      <c r="E328" s="34"/>
    </row>
    <row r="329" spans="5:5" ht="12.75" x14ac:dyDescent="0.2">
      <c r="E329" s="34"/>
    </row>
    <row r="330" spans="5:5" ht="12.75" x14ac:dyDescent="0.2">
      <c r="E330" s="34"/>
    </row>
    <row r="331" spans="5:5" ht="12.75" x14ac:dyDescent="0.2">
      <c r="E331" s="34"/>
    </row>
    <row r="332" spans="5:5" ht="12.75" x14ac:dyDescent="0.2">
      <c r="E332" s="34"/>
    </row>
    <row r="333" spans="5:5" ht="12.75" x14ac:dyDescent="0.2">
      <c r="E333" s="34"/>
    </row>
    <row r="334" spans="5:5" ht="12.75" x14ac:dyDescent="0.2">
      <c r="E334" s="34"/>
    </row>
    <row r="335" spans="5:5" ht="12.75" x14ac:dyDescent="0.2">
      <c r="E335" s="34"/>
    </row>
    <row r="336" spans="5:5" ht="12.75" x14ac:dyDescent="0.2">
      <c r="E336" s="34"/>
    </row>
    <row r="337" spans="5:5" ht="12.75" x14ac:dyDescent="0.2">
      <c r="E337" s="34"/>
    </row>
    <row r="338" spans="5:5" ht="12.75" x14ac:dyDescent="0.2">
      <c r="E338" s="34"/>
    </row>
    <row r="339" spans="5:5" ht="12.75" x14ac:dyDescent="0.2">
      <c r="E339" s="34"/>
    </row>
    <row r="340" spans="5:5" ht="12.75" x14ac:dyDescent="0.2">
      <c r="E340" s="34"/>
    </row>
    <row r="341" spans="5:5" ht="12.75" x14ac:dyDescent="0.2">
      <c r="E341" s="34"/>
    </row>
    <row r="342" spans="5:5" ht="12.75" x14ac:dyDescent="0.2">
      <c r="E342" s="34"/>
    </row>
    <row r="343" spans="5:5" ht="12.75" x14ac:dyDescent="0.2">
      <c r="E343" s="34"/>
    </row>
    <row r="344" spans="5:5" ht="12.75" x14ac:dyDescent="0.2">
      <c r="E344" s="34"/>
    </row>
    <row r="345" spans="5:5" ht="12.75" x14ac:dyDescent="0.2">
      <c r="E345" s="34"/>
    </row>
    <row r="346" spans="5:5" ht="12.75" x14ac:dyDescent="0.2">
      <c r="E346" s="34"/>
    </row>
    <row r="347" spans="5:5" ht="12.75" x14ac:dyDescent="0.2">
      <c r="E347" s="34"/>
    </row>
    <row r="348" spans="5:5" ht="12.75" x14ac:dyDescent="0.2">
      <c r="E348" s="34"/>
    </row>
    <row r="349" spans="5:5" ht="12.75" x14ac:dyDescent="0.2">
      <c r="E349" s="34"/>
    </row>
    <row r="350" spans="5:5" ht="12.75" x14ac:dyDescent="0.2">
      <c r="E350" s="34"/>
    </row>
    <row r="351" spans="5:5" ht="12.75" x14ac:dyDescent="0.2">
      <c r="E351" s="34"/>
    </row>
    <row r="352" spans="5:5" ht="12.75" x14ac:dyDescent="0.2">
      <c r="E352" s="34"/>
    </row>
    <row r="353" spans="5:5" ht="12.75" x14ac:dyDescent="0.2">
      <c r="E353" s="34"/>
    </row>
    <row r="354" spans="5:5" ht="12.75" x14ac:dyDescent="0.2">
      <c r="E354" s="34"/>
    </row>
    <row r="355" spans="5:5" ht="12.75" x14ac:dyDescent="0.2">
      <c r="E355" s="34"/>
    </row>
    <row r="356" spans="5:5" ht="12.75" x14ac:dyDescent="0.2">
      <c r="E356" s="34"/>
    </row>
    <row r="357" spans="5:5" ht="12.75" x14ac:dyDescent="0.2">
      <c r="E357" s="34"/>
    </row>
    <row r="358" spans="5:5" ht="12.75" x14ac:dyDescent="0.2">
      <c r="E358" s="34"/>
    </row>
    <row r="359" spans="5:5" ht="12.75" x14ac:dyDescent="0.2">
      <c r="E359" s="34"/>
    </row>
    <row r="360" spans="5:5" ht="12.75" x14ac:dyDescent="0.2">
      <c r="E360" s="34"/>
    </row>
    <row r="361" spans="5:5" ht="12.75" x14ac:dyDescent="0.2">
      <c r="E361" s="34"/>
    </row>
    <row r="362" spans="5:5" ht="12.75" x14ac:dyDescent="0.2">
      <c r="E362" s="34"/>
    </row>
    <row r="363" spans="5:5" ht="12.75" x14ac:dyDescent="0.2">
      <c r="E363" s="34"/>
    </row>
    <row r="364" spans="5:5" ht="12.75" x14ac:dyDescent="0.2">
      <c r="E364" s="34"/>
    </row>
    <row r="365" spans="5:5" ht="12.75" x14ac:dyDescent="0.2">
      <c r="E365" s="34"/>
    </row>
    <row r="366" spans="5:5" ht="12.75" x14ac:dyDescent="0.2">
      <c r="E366" s="34"/>
    </row>
    <row r="367" spans="5:5" ht="12.75" x14ac:dyDescent="0.2">
      <c r="E367" s="34"/>
    </row>
    <row r="368" spans="5:5" ht="12.75" x14ac:dyDescent="0.2">
      <c r="E368" s="34"/>
    </row>
    <row r="369" spans="5:5" ht="12.75" x14ac:dyDescent="0.2">
      <c r="E369" s="34"/>
    </row>
    <row r="370" spans="5:5" ht="12.75" x14ac:dyDescent="0.2">
      <c r="E370" s="34"/>
    </row>
    <row r="371" spans="5:5" ht="12.75" x14ac:dyDescent="0.2">
      <c r="E371" s="34"/>
    </row>
    <row r="372" spans="5:5" ht="12.75" x14ac:dyDescent="0.2">
      <c r="E372" s="34"/>
    </row>
    <row r="373" spans="5:5" ht="12.75" x14ac:dyDescent="0.2">
      <c r="E373" s="34"/>
    </row>
    <row r="374" spans="5:5" ht="12.75" x14ac:dyDescent="0.2">
      <c r="E374" s="34"/>
    </row>
    <row r="375" spans="5:5" ht="12.75" x14ac:dyDescent="0.2">
      <c r="E375" s="34"/>
    </row>
    <row r="376" spans="5:5" ht="12.75" x14ac:dyDescent="0.2">
      <c r="E376" s="34"/>
    </row>
    <row r="377" spans="5:5" ht="12.75" x14ac:dyDescent="0.2">
      <c r="E377" s="34"/>
    </row>
    <row r="378" spans="5:5" ht="12.75" x14ac:dyDescent="0.2">
      <c r="E378" s="34"/>
    </row>
    <row r="379" spans="5:5" ht="12.75" x14ac:dyDescent="0.2">
      <c r="E379" s="34"/>
    </row>
    <row r="380" spans="5:5" ht="12.75" x14ac:dyDescent="0.2">
      <c r="E380" s="34"/>
    </row>
    <row r="381" spans="5:5" ht="12.75" x14ac:dyDescent="0.2">
      <c r="E381" s="34"/>
    </row>
    <row r="382" spans="5:5" ht="12.75" x14ac:dyDescent="0.2">
      <c r="E382" s="34"/>
    </row>
    <row r="383" spans="5:5" ht="12.75" x14ac:dyDescent="0.2">
      <c r="E383" s="34"/>
    </row>
    <row r="384" spans="5:5" ht="12.75" x14ac:dyDescent="0.2">
      <c r="E384" s="34"/>
    </row>
    <row r="385" spans="5:5" ht="12.75" x14ac:dyDescent="0.2">
      <c r="E385" s="34"/>
    </row>
    <row r="386" spans="5:5" ht="12.75" x14ac:dyDescent="0.2">
      <c r="E386" s="34"/>
    </row>
    <row r="387" spans="5:5" ht="12.75" x14ac:dyDescent="0.2">
      <c r="E387" s="34"/>
    </row>
    <row r="388" spans="5:5" ht="12.75" x14ac:dyDescent="0.2">
      <c r="E388" s="34"/>
    </row>
    <row r="389" spans="5:5" ht="12.75" x14ac:dyDescent="0.2">
      <c r="E389" s="34"/>
    </row>
    <row r="390" spans="5:5" ht="12.75" x14ac:dyDescent="0.2">
      <c r="E390" s="34"/>
    </row>
    <row r="391" spans="5:5" ht="12.75" x14ac:dyDescent="0.2">
      <c r="E391" s="34"/>
    </row>
    <row r="392" spans="5:5" ht="12.75" x14ac:dyDescent="0.2">
      <c r="E392" s="34"/>
    </row>
    <row r="393" spans="5:5" ht="12.75" x14ac:dyDescent="0.2">
      <c r="E393" s="34"/>
    </row>
    <row r="394" spans="5:5" ht="12.75" x14ac:dyDescent="0.2">
      <c r="E394" s="34"/>
    </row>
    <row r="395" spans="5:5" ht="12.75" x14ac:dyDescent="0.2">
      <c r="E395" s="34"/>
    </row>
    <row r="396" spans="5:5" ht="12.75" x14ac:dyDescent="0.2">
      <c r="E396" s="34"/>
    </row>
    <row r="397" spans="5:5" ht="12.75" x14ac:dyDescent="0.2">
      <c r="E397" s="34"/>
    </row>
    <row r="398" spans="5:5" ht="12.75" x14ac:dyDescent="0.2">
      <c r="E398" s="34"/>
    </row>
    <row r="399" spans="5:5" ht="12.75" x14ac:dyDescent="0.2">
      <c r="E399" s="34"/>
    </row>
    <row r="400" spans="5:5" ht="12.75" x14ac:dyDescent="0.2">
      <c r="E400" s="34"/>
    </row>
    <row r="401" spans="5:5" ht="12.75" x14ac:dyDescent="0.2">
      <c r="E401" s="34"/>
    </row>
    <row r="402" spans="5:5" ht="12.75" x14ac:dyDescent="0.2">
      <c r="E402" s="34"/>
    </row>
    <row r="403" spans="5:5" ht="12.75" x14ac:dyDescent="0.2">
      <c r="E403" s="34"/>
    </row>
    <row r="404" spans="5:5" ht="12.75" x14ac:dyDescent="0.2">
      <c r="E404" s="34"/>
    </row>
    <row r="405" spans="5:5" ht="12.75" x14ac:dyDescent="0.2">
      <c r="E405" s="34"/>
    </row>
    <row r="406" spans="5:5" ht="12.75" x14ac:dyDescent="0.2">
      <c r="E406" s="34"/>
    </row>
    <row r="407" spans="5:5" ht="12.75" x14ac:dyDescent="0.2">
      <c r="E407" s="34"/>
    </row>
    <row r="408" spans="5:5" ht="12.75" x14ac:dyDescent="0.2">
      <c r="E408" s="34"/>
    </row>
    <row r="409" spans="5:5" ht="12.75" x14ac:dyDescent="0.2">
      <c r="E409" s="34"/>
    </row>
    <row r="410" spans="5:5" ht="12.75" x14ac:dyDescent="0.2">
      <c r="E410" s="34"/>
    </row>
    <row r="411" spans="5:5" ht="12.75" x14ac:dyDescent="0.2">
      <c r="E411" s="34"/>
    </row>
    <row r="412" spans="5:5" ht="12.75" x14ac:dyDescent="0.2">
      <c r="E412" s="34"/>
    </row>
    <row r="413" spans="5:5" ht="12.75" x14ac:dyDescent="0.2">
      <c r="E413" s="34"/>
    </row>
    <row r="414" spans="5:5" ht="12.75" x14ac:dyDescent="0.2">
      <c r="E414" s="34"/>
    </row>
    <row r="415" spans="5:5" ht="12.75" x14ac:dyDescent="0.2">
      <c r="E415" s="34"/>
    </row>
    <row r="416" spans="5:5" ht="12.75" x14ac:dyDescent="0.2">
      <c r="E416" s="34"/>
    </row>
    <row r="417" spans="5:5" ht="12.75" x14ac:dyDescent="0.2">
      <c r="E417" s="34"/>
    </row>
    <row r="418" spans="5:5" ht="12.75" x14ac:dyDescent="0.2">
      <c r="E418" s="34"/>
    </row>
    <row r="419" spans="5:5" ht="12.75" x14ac:dyDescent="0.2">
      <c r="E419" s="34"/>
    </row>
    <row r="420" spans="5:5" ht="12.75" x14ac:dyDescent="0.2">
      <c r="E420" s="34"/>
    </row>
    <row r="421" spans="5:5" ht="12.75" x14ac:dyDescent="0.2">
      <c r="E421" s="34"/>
    </row>
    <row r="422" spans="5:5" ht="12.75" x14ac:dyDescent="0.2">
      <c r="E422" s="34"/>
    </row>
    <row r="423" spans="5:5" ht="12.75" x14ac:dyDescent="0.2">
      <c r="E423" s="34"/>
    </row>
    <row r="424" spans="5:5" ht="12.75" x14ac:dyDescent="0.2">
      <c r="E424" s="34"/>
    </row>
    <row r="425" spans="5:5" ht="12.75" x14ac:dyDescent="0.2">
      <c r="E425" s="34"/>
    </row>
    <row r="426" spans="5:5" ht="12.75" x14ac:dyDescent="0.2">
      <c r="E426" s="34"/>
    </row>
    <row r="427" spans="5:5" ht="12.75" x14ac:dyDescent="0.2">
      <c r="E427" s="34"/>
    </row>
    <row r="428" spans="5:5" ht="12.75" x14ac:dyDescent="0.2">
      <c r="E428" s="34"/>
    </row>
    <row r="429" spans="5:5" ht="12.75" x14ac:dyDescent="0.2">
      <c r="E429" s="34"/>
    </row>
    <row r="430" spans="5:5" ht="12.75" x14ac:dyDescent="0.2">
      <c r="E430" s="34"/>
    </row>
    <row r="431" spans="5:5" ht="12.75" x14ac:dyDescent="0.2">
      <c r="E431" s="34"/>
    </row>
    <row r="432" spans="5:5" ht="12.75" x14ac:dyDescent="0.2">
      <c r="E432" s="34"/>
    </row>
    <row r="433" spans="5:5" ht="12.75" x14ac:dyDescent="0.2">
      <c r="E433" s="34"/>
    </row>
    <row r="434" spans="5:5" ht="12.75" x14ac:dyDescent="0.2">
      <c r="E434" s="34"/>
    </row>
    <row r="435" spans="5:5" ht="12.75" x14ac:dyDescent="0.2">
      <c r="E435" s="34"/>
    </row>
    <row r="436" spans="5:5" ht="12.75" x14ac:dyDescent="0.2">
      <c r="E436" s="34"/>
    </row>
    <row r="437" spans="5:5" ht="12.75" x14ac:dyDescent="0.2">
      <c r="E437" s="34"/>
    </row>
    <row r="438" spans="5:5" ht="12.75" x14ac:dyDescent="0.2">
      <c r="E438" s="34"/>
    </row>
    <row r="439" spans="5:5" ht="12.75" x14ac:dyDescent="0.2">
      <c r="E439" s="34"/>
    </row>
    <row r="440" spans="5:5" ht="12.75" x14ac:dyDescent="0.2">
      <c r="E440" s="34"/>
    </row>
    <row r="441" spans="5:5" ht="12.75" x14ac:dyDescent="0.2">
      <c r="E441" s="34"/>
    </row>
    <row r="442" spans="5:5" ht="12.75" x14ac:dyDescent="0.2">
      <c r="E442" s="34"/>
    </row>
    <row r="443" spans="5:5" ht="12.75" x14ac:dyDescent="0.2">
      <c r="E443" s="34"/>
    </row>
    <row r="444" spans="5:5" ht="12.75" x14ac:dyDescent="0.2">
      <c r="E444" s="34"/>
    </row>
    <row r="445" spans="5:5" ht="12.75" x14ac:dyDescent="0.2">
      <c r="E445" s="34"/>
    </row>
    <row r="446" spans="5:5" ht="12.75" x14ac:dyDescent="0.2">
      <c r="E446" s="34"/>
    </row>
    <row r="447" spans="5:5" ht="12.75" x14ac:dyDescent="0.2">
      <c r="E447" s="34"/>
    </row>
    <row r="448" spans="5:5" ht="12.75" x14ac:dyDescent="0.2">
      <c r="E448" s="34"/>
    </row>
    <row r="449" spans="5:5" ht="12.75" x14ac:dyDescent="0.2">
      <c r="E449" s="34"/>
    </row>
    <row r="450" spans="5:5" ht="12.75" x14ac:dyDescent="0.2">
      <c r="E450" s="34"/>
    </row>
    <row r="451" spans="5:5" ht="12.75" x14ac:dyDescent="0.2">
      <c r="E451" s="34"/>
    </row>
    <row r="452" spans="5:5" ht="12.75" x14ac:dyDescent="0.2">
      <c r="E452" s="34"/>
    </row>
    <row r="453" spans="5:5" ht="12.75" x14ac:dyDescent="0.2">
      <c r="E453" s="34"/>
    </row>
    <row r="454" spans="5:5" ht="12.75" x14ac:dyDescent="0.2">
      <c r="E454" s="34"/>
    </row>
    <row r="455" spans="5:5" ht="12.75" x14ac:dyDescent="0.2">
      <c r="E455" s="34"/>
    </row>
    <row r="456" spans="5:5" ht="12.75" x14ac:dyDescent="0.2">
      <c r="E456" s="34"/>
    </row>
    <row r="457" spans="5:5" ht="12.75" x14ac:dyDescent="0.2">
      <c r="E457" s="34"/>
    </row>
    <row r="458" spans="5:5" ht="12.75" x14ac:dyDescent="0.2">
      <c r="E458" s="34"/>
    </row>
    <row r="459" spans="5:5" ht="12.75" x14ac:dyDescent="0.2">
      <c r="E459" s="34"/>
    </row>
    <row r="460" spans="5:5" ht="12.75" x14ac:dyDescent="0.2">
      <c r="E460" s="34"/>
    </row>
    <row r="461" spans="5:5" ht="12.75" x14ac:dyDescent="0.2">
      <c r="E461" s="34"/>
    </row>
    <row r="462" spans="5:5" ht="12.75" x14ac:dyDescent="0.2">
      <c r="E462" s="34"/>
    </row>
    <row r="463" spans="5:5" ht="12.75" x14ac:dyDescent="0.2">
      <c r="E463" s="34"/>
    </row>
    <row r="464" spans="5:5" ht="12.75" x14ac:dyDescent="0.2">
      <c r="E464" s="34"/>
    </row>
    <row r="465" spans="5:5" ht="12.75" x14ac:dyDescent="0.2">
      <c r="E465" s="34"/>
    </row>
    <row r="466" spans="5:5" ht="12.75" x14ac:dyDescent="0.2">
      <c r="E466" s="34"/>
    </row>
    <row r="467" spans="5:5" ht="12.75" x14ac:dyDescent="0.2">
      <c r="E467" s="34"/>
    </row>
    <row r="468" spans="5:5" ht="12.75" x14ac:dyDescent="0.2">
      <c r="E468" s="34"/>
    </row>
    <row r="469" spans="5:5" ht="12.75" x14ac:dyDescent="0.2">
      <c r="E469" s="34"/>
    </row>
    <row r="470" spans="5:5" ht="12.75" x14ac:dyDescent="0.2">
      <c r="E470" s="34"/>
    </row>
    <row r="471" spans="5:5" ht="12.75" x14ac:dyDescent="0.2">
      <c r="E471" s="34"/>
    </row>
    <row r="472" spans="5:5" ht="12.75" x14ac:dyDescent="0.2">
      <c r="E472" s="34"/>
    </row>
    <row r="473" spans="5:5" ht="12.75" x14ac:dyDescent="0.2">
      <c r="E473" s="34"/>
    </row>
    <row r="474" spans="5:5" ht="12.75" x14ac:dyDescent="0.2">
      <c r="E474" s="34"/>
    </row>
    <row r="475" spans="5:5" ht="12.75" x14ac:dyDescent="0.2">
      <c r="E475" s="34"/>
    </row>
    <row r="476" spans="5:5" ht="12.75" x14ac:dyDescent="0.2">
      <c r="E476" s="34"/>
    </row>
    <row r="477" spans="5:5" ht="12.75" x14ac:dyDescent="0.2">
      <c r="E477" s="34"/>
    </row>
    <row r="478" spans="5:5" ht="12.75" x14ac:dyDescent="0.2">
      <c r="E478" s="34"/>
    </row>
    <row r="479" spans="5:5" ht="12.75" x14ac:dyDescent="0.2">
      <c r="E479" s="34"/>
    </row>
    <row r="480" spans="5:5" ht="12.75" x14ac:dyDescent="0.2">
      <c r="E480" s="34"/>
    </row>
    <row r="481" spans="5:5" ht="12.75" x14ac:dyDescent="0.2">
      <c r="E481" s="34"/>
    </row>
    <row r="482" spans="5:5" ht="12.75" x14ac:dyDescent="0.2">
      <c r="E482" s="34"/>
    </row>
    <row r="483" spans="5:5" ht="12.75" x14ac:dyDescent="0.2">
      <c r="E483" s="34"/>
    </row>
    <row r="484" spans="5:5" ht="12.75" x14ac:dyDescent="0.2">
      <c r="E484" s="34"/>
    </row>
    <row r="485" spans="5:5" ht="12.75" x14ac:dyDescent="0.2">
      <c r="E485" s="34"/>
    </row>
    <row r="486" spans="5:5" ht="12.75" x14ac:dyDescent="0.2">
      <c r="E486" s="34"/>
    </row>
    <row r="487" spans="5:5" ht="12.75" x14ac:dyDescent="0.2">
      <c r="E487" s="34"/>
    </row>
    <row r="488" spans="5:5" ht="12.75" x14ac:dyDescent="0.2">
      <c r="E488" s="34"/>
    </row>
    <row r="489" spans="5:5" ht="12.75" x14ac:dyDescent="0.2">
      <c r="E489" s="34"/>
    </row>
    <row r="490" spans="5:5" ht="12.75" x14ac:dyDescent="0.2">
      <c r="E490" s="34"/>
    </row>
    <row r="491" spans="5:5" ht="12.75" x14ac:dyDescent="0.2">
      <c r="E491" s="34"/>
    </row>
    <row r="492" spans="5:5" ht="12.75" x14ac:dyDescent="0.2">
      <c r="E492" s="34"/>
    </row>
    <row r="493" spans="5:5" ht="12.75" x14ac:dyDescent="0.2">
      <c r="E493" s="34"/>
    </row>
    <row r="494" spans="5:5" ht="12.75" x14ac:dyDescent="0.2">
      <c r="E494" s="34"/>
    </row>
    <row r="495" spans="5:5" ht="12.75" x14ac:dyDescent="0.2">
      <c r="E495" s="34"/>
    </row>
    <row r="496" spans="5:5" ht="12.75" x14ac:dyDescent="0.2">
      <c r="E496" s="34"/>
    </row>
    <row r="497" spans="5:5" ht="12.75" x14ac:dyDescent="0.2">
      <c r="E497" s="34"/>
    </row>
    <row r="498" spans="5:5" ht="12.75" x14ac:dyDescent="0.2">
      <c r="E498" s="34"/>
    </row>
    <row r="499" spans="5:5" ht="12.75" x14ac:dyDescent="0.2">
      <c r="E499" s="34"/>
    </row>
    <row r="500" spans="5:5" ht="12.75" x14ac:dyDescent="0.2">
      <c r="E500" s="34"/>
    </row>
    <row r="501" spans="5:5" ht="12.75" x14ac:dyDescent="0.2">
      <c r="E501" s="34"/>
    </row>
    <row r="502" spans="5:5" ht="12.75" x14ac:dyDescent="0.2">
      <c r="E502" s="34"/>
    </row>
    <row r="503" spans="5:5" ht="12.75" x14ac:dyDescent="0.2">
      <c r="E503" s="34"/>
    </row>
    <row r="504" spans="5:5" ht="12.75" x14ac:dyDescent="0.2">
      <c r="E504" s="34"/>
    </row>
    <row r="505" spans="5:5" ht="12.75" x14ac:dyDescent="0.2">
      <c r="E505" s="34"/>
    </row>
    <row r="506" spans="5:5" ht="12.75" x14ac:dyDescent="0.2">
      <c r="E506" s="34"/>
    </row>
    <row r="507" spans="5:5" ht="12.75" x14ac:dyDescent="0.2">
      <c r="E507" s="34"/>
    </row>
    <row r="508" spans="5:5" ht="12.75" x14ac:dyDescent="0.2">
      <c r="E508" s="34"/>
    </row>
    <row r="509" spans="5:5" ht="12.75" x14ac:dyDescent="0.2">
      <c r="E509" s="34"/>
    </row>
    <row r="510" spans="5:5" ht="12.75" x14ac:dyDescent="0.2">
      <c r="E510" s="34"/>
    </row>
    <row r="511" spans="5:5" ht="12.75" x14ac:dyDescent="0.2">
      <c r="E511" s="34"/>
    </row>
    <row r="512" spans="5:5" ht="12.75" x14ac:dyDescent="0.2">
      <c r="E512" s="34"/>
    </row>
    <row r="513" spans="5:5" ht="12.75" x14ac:dyDescent="0.2">
      <c r="E513" s="34"/>
    </row>
    <row r="514" spans="5:5" ht="12.75" x14ac:dyDescent="0.2">
      <c r="E514" s="34"/>
    </row>
    <row r="515" spans="5:5" ht="12.75" x14ac:dyDescent="0.2">
      <c r="E515" s="34"/>
    </row>
    <row r="516" spans="5:5" ht="12.75" x14ac:dyDescent="0.2">
      <c r="E516" s="34"/>
    </row>
    <row r="517" spans="5:5" ht="12.75" x14ac:dyDescent="0.2">
      <c r="E517" s="34"/>
    </row>
    <row r="518" spans="5:5" ht="12.75" x14ac:dyDescent="0.2">
      <c r="E518" s="34"/>
    </row>
    <row r="519" spans="5:5" ht="12.75" x14ac:dyDescent="0.2">
      <c r="E519" s="34"/>
    </row>
    <row r="520" spans="5:5" ht="12.75" x14ac:dyDescent="0.2">
      <c r="E520" s="34"/>
    </row>
    <row r="521" spans="5:5" ht="12.75" x14ac:dyDescent="0.2">
      <c r="E521" s="34"/>
    </row>
    <row r="522" spans="5:5" ht="12.75" x14ac:dyDescent="0.2">
      <c r="E522" s="34"/>
    </row>
    <row r="523" spans="5:5" ht="12.75" x14ac:dyDescent="0.2">
      <c r="E523" s="34"/>
    </row>
    <row r="524" spans="5:5" ht="12.75" x14ac:dyDescent="0.2">
      <c r="E524" s="34"/>
    </row>
    <row r="525" spans="5:5" ht="12.75" x14ac:dyDescent="0.2">
      <c r="E525" s="34"/>
    </row>
    <row r="526" spans="5:5" ht="12.75" x14ac:dyDescent="0.2">
      <c r="E526" s="34"/>
    </row>
    <row r="527" spans="5:5" ht="12.75" x14ac:dyDescent="0.2">
      <c r="E527" s="34"/>
    </row>
    <row r="528" spans="5:5" ht="12.75" x14ac:dyDescent="0.2">
      <c r="E528" s="34"/>
    </row>
    <row r="529" spans="5:5" ht="12.75" x14ac:dyDescent="0.2">
      <c r="E529" s="34"/>
    </row>
    <row r="530" spans="5:5" ht="12.75" x14ac:dyDescent="0.2">
      <c r="E530" s="34"/>
    </row>
    <row r="531" spans="5:5" ht="12.75" x14ac:dyDescent="0.2">
      <c r="E531" s="34"/>
    </row>
    <row r="532" spans="5:5" ht="12.75" x14ac:dyDescent="0.2">
      <c r="E532" s="34"/>
    </row>
    <row r="533" spans="5:5" ht="12.75" x14ac:dyDescent="0.2">
      <c r="E533" s="34"/>
    </row>
    <row r="534" spans="5:5" ht="12.75" x14ac:dyDescent="0.2">
      <c r="E534" s="34"/>
    </row>
    <row r="535" spans="5:5" ht="12.75" x14ac:dyDescent="0.2">
      <c r="E535" s="34"/>
    </row>
    <row r="536" spans="5:5" ht="12.75" x14ac:dyDescent="0.2">
      <c r="E536" s="34"/>
    </row>
    <row r="537" spans="5:5" ht="12.75" x14ac:dyDescent="0.2">
      <c r="E537" s="34"/>
    </row>
    <row r="538" spans="5:5" ht="12.75" x14ac:dyDescent="0.2">
      <c r="E538" s="34"/>
    </row>
    <row r="539" spans="5:5" ht="12.75" x14ac:dyDescent="0.2">
      <c r="E539" s="34"/>
    </row>
    <row r="540" spans="5:5" ht="12.75" x14ac:dyDescent="0.2">
      <c r="E540" s="34"/>
    </row>
    <row r="541" spans="5:5" ht="12.75" x14ac:dyDescent="0.2">
      <c r="E541" s="34"/>
    </row>
    <row r="542" spans="5:5" ht="12.75" x14ac:dyDescent="0.2">
      <c r="E542" s="34"/>
    </row>
    <row r="543" spans="5:5" ht="12.75" x14ac:dyDescent="0.2">
      <c r="E543" s="34"/>
    </row>
    <row r="544" spans="5:5" ht="12.75" x14ac:dyDescent="0.2">
      <c r="E544" s="34"/>
    </row>
    <row r="545" spans="5:5" ht="12.75" x14ac:dyDescent="0.2">
      <c r="E545" s="34"/>
    </row>
    <row r="546" spans="5:5" ht="12.75" x14ac:dyDescent="0.2">
      <c r="E546" s="34"/>
    </row>
    <row r="547" spans="5:5" ht="12.75" x14ac:dyDescent="0.2">
      <c r="E547" s="34"/>
    </row>
    <row r="548" spans="5:5" ht="12.75" x14ac:dyDescent="0.2">
      <c r="E548" s="34"/>
    </row>
    <row r="549" spans="5:5" ht="12.75" x14ac:dyDescent="0.2">
      <c r="E549" s="34"/>
    </row>
    <row r="550" spans="5:5" ht="12.75" x14ac:dyDescent="0.2">
      <c r="E550" s="34"/>
    </row>
    <row r="551" spans="5:5" ht="12.75" x14ac:dyDescent="0.2">
      <c r="E551" s="34"/>
    </row>
    <row r="552" spans="5:5" ht="12.75" x14ac:dyDescent="0.2">
      <c r="E552" s="34"/>
    </row>
    <row r="553" spans="5:5" ht="12.75" x14ac:dyDescent="0.2">
      <c r="E553" s="34"/>
    </row>
    <row r="554" spans="5:5" ht="12.75" x14ac:dyDescent="0.2">
      <c r="E554" s="34"/>
    </row>
    <row r="555" spans="5:5" ht="12.75" x14ac:dyDescent="0.2">
      <c r="E555" s="34"/>
    </row>
    <row r="556" spans="5:5" ht="12.75" x14ac:dyDescent="0.2">
      <c r="E556" s="34"/>
    </row>
    <row r="557" spans="5:5" ht="12.75" x14ac:dyDescent="0.2">
      <c r="E557" s="34"/>
    </row>
    <row r="558" spans="5:5" ht="12.75" x14ac:dyDescent="0.2">
      <c r="E558" s="34"/>
    </row>
    <row r="559" spans="5:5" ht="12.75" x14ac:dyDescent="0.2">
      <c r="E559" s="34"/>
    </row>
    <row r="560" spans="5:5" ht="12.75" x14ac:dyDescent="0.2">
      <c r="E560" s="34"/>
    </row>
    <row r="561" spans="5:5" ht="12.75" x14ac:dyDescent="0.2">
      <c r="E561" s="34"/>
    </row>
    <row r="562" spans="5:5" ht="12.75" x14ac:dyDescent="0.2">
      <c r="E562" s="34"/>
    </row>
    <row r="563" spans="5:5" ht="12.75" x14ac:dyDescent="0.2">
      <c r="E563" s="34"/>
    </row>
    <row r="564" spans="5:5" ht="12.75" x14ac:dyDescent="0.2">
      <c r="E564" s="34"/>
    </row>
    <row r="565" spans="5:5" ht="12.75" x14ac:dyDescent="0.2">
      <c r="E565" s="34"/>
    </row>
    <row r="566" spans="5:5" ht="12.75" x14ac:dyDescent="0.2">
      <c r="E566" s="34"/>
    </row>
    <row r="567" spans="5:5" ht="12.75" x14ac:dyDescent="0.2">
      <c r="E567" s="34"/>
    </row>
    <row r="568" spans="5:5" ht="12.75" x14ac:dyDescent="0.2">
      <c r="E568" s="34"/>
    </row>
    <row r="569" spans="5:5" ht="12.75" x14ac:dyDescent="0.2">
      <c r="E569" s="34"/>
    </row>
    <row r="570" spans="5:5" ht="12.75" x14ac:dyDescent="0.2">
      <c r="E570" s="34"/>
    </row>
    <row r="571" spans="5:5" ht="12.75" x14ac:dyDescent="0.2">
      <c r="E571" s="34"/>
    </row>
    <row r="572" spans="5:5" ht="12.75" x14ac:dyDescent="0.2">
      <c r="E572" s="34"/>
    </row>
    <row r="573" spans="5:5" ht="12.75" x14ac:dyDescent="0.2">
      <c r="E573" s="34"/>
    </row>
    <row r="574" spans="5:5" ht="12.75" x14ac:dyDescent="0.2">
      <c r="E574" s="34"/>
    </row>
    <row r="575" spans="5:5" ht="12.75" x14ac:dyDescent="0.2">
      <c r="E575" s="34"/>
    </row>
    <row r="576" spans="5:5" ht="12.75" x14ac:dyDescent="0.2">
      <c r="E576" s="34"/>
    </row>
    <row r="577" spans="5:5" ht="12.75" x14ac:dyDescent="0.2">
      <c r="E577" s="34"/>
    </row>
    <row r="578" spans="5:5" ht="12.75" x14ac:dyDescent="0.2">
      <c r="E578" s="34"/>
    </row>
    <row r="579" spans="5:5" ht="12.75" x14ac:dyDescent="0.2">
      <c r="E579" s="34"/>
    </row>
    <row r="580" spans="5:5" ht="12.75" x14ac:dyDescent="0.2">
      <c r="E580" s="34"/>
    </row>
    <row r="581" spans="5:5" ht="12.75" x14ac:dyDescent="0.2">
      <c r="E581" s="34"/>
    </row>
    <row r="582" spans="5:5" ht="12.75" x14ac:dyDescent="0.2">
      <c r="E582" s="34"/>
    </row>
    <row r="583" spans="5:5" ht="12.75" x14ac:dyDescent="0.2">
      <c r="E583" s="34"/>
    </row>
    <row r="584" spans="5:5" ht="12.75" x14ac:dyDescent="0.2">
      <c r="E584" s="34"/>
    </row>
    <row r="585" spans="5:5" ht="12.75" x14ac:dyDescent="0.2">
      <c r="E585" s="34"/>
    </row>
    <row r="586" spans="5:5" ht="12.75" x14ac:dyDescent="0.2">
      <c r="E586" s="34"/>
    </row>
    <row r="587" spans="5:5" ht="12.75" x14ac:dyDescent="0.2">
      <c r="E587" s="34"/>
    </row>
    <row r="588" spans="5:5" ht="12.75" x14ac:dyDescent="0.2">
      <c r="E588" s="34"/>
    </row>
    <row r="589" spans="5:5" ht="12.75" x14ac:dyDescent="0.2">
      <c r="E589" s="34"/>
    </row>
    <row r="590" spans="5:5" ht="12.75" x14ac:dyDescent="0.2">
      <c r="E590" s="34"/>
    </row>
    <row r="591" spans="5:5" ht="12.75" x14ac:dyDescent="0.2">
      <c r="E591" s="34"/>
    </row>
    <row r="592" spans="5:5" ht="12.75" x14ac:dyDescent="0.2">
      <c r="E592" s="34"/>
    </row>
    <row r="593" spans="5:5" ht="12.75" x14ac:dyDescent="0.2">
      <c r="E593" s="34"/>
    </row>
    <row r="594" spans="5:5" ht="12.75" x14ac:dyDescent="0.2">
      <c r="E594" s="34"/>
    </row>
    <row r="595" spans="5:5" ht="12.75" x14ac:dyDescent="0.2">
      <c r="E595" s="34"/>
    </row>
    <row r="596" spans="5:5" ht="12.75" x14ac:dyDescent="0.2">
      <c r="E596" s="34"/>
    </row>
    <row r="597" spans="5:5" ht="12.75" x14ac:dyDescent="0.2">
      <c r="E597" s="34"/>
    </row>
    <row r="598" spans="5:5" ht="12.75" x14ac:dyDescent="0.2">
      <c r="E598" s="34"/>
    </row>
    <row r="599" spans="5:5" ht="12.75" x14ac:dyDescent="0.2">
      <c r="E599" s="34"/>
    </row>
    <row r="600" spans="5:5" ht="12.75" x14ac:dyDescent="0.2">
      <c r="E600" s="34"/>
    </row>
    <row r="601" spans="5:5" ht="12.75" x14ac:dyDescent="0.2">
      <c r="E601" s="34"/>
    </row>
    <row r="602" spans="5:5" ht="12.75" x14ac:dyDescent="0.2">
      <c r="E602" s="34"/>
    </row>
    <row r="603" spans="5:5" ht="12.75" x14ac:dyDescent="0.2">
      <c r="E603" s="34"/>
    </row>
    <row r="604" spans="5:5" ht="12.75" x14ac:dyDescent="0.2">
      <c r="E604" s="34"/>
    </row>
    <row r="605" spans="5:5" ht="12.75" x14ac:dyDescent="0.2">
      <c r="E605" s="34"/>
    </row>
    <row r="606" spans="5:5" ht="12.75" x14ac:dyDescent="0.2">
      <c r="E606" s="34"/>
    </row>
    <row r="607" spans="5:5" ht="12.75" x14ac:dyDescent="0.2">
      <c r="E607" s="34"/>
    </row>
    <row r="608" spans="5:5" ht="12.75" x14ac:dyDescent="0.2">
      <c r="E608" s="34"/>
    </row>
    <row r="609" spans="5:5" ht="12.75" x14ac:dyDescent="0.2">
      <c r="E609" s="34"/>
    </row>
    <row r="610" spans="5:5" ht="12.75" x14ac:dyDescent="0.2">
      <c r="E610" s="34"/>
    </row>
    <row r="611" spans="5:5" ht="12.75" x14ac:dyDescent="0.2">
      <c r="E611" s="34"/>
    </row>
    <row r="612" spans="5:5" ht="12.75" x14ac:dyDescent="0.2">
      <c r="E612" s="34"/>
    </row>
    <row r="613" spans="5:5" ht="12.75" x14ac:dyDescent="0.2">
      <c r="E613" s="34"/>
    </row>
    <row r="614" spans="5:5" ht="12.75" x14ac:dyDescent="0.2">
      <c r="E614" s="34"/>
    </row>
    <row r="615" spans="5:5" ht="12.75" x14ac:dyDescent="0.2">
      <c r="E615" s="34"/>
    </row>
    <row r="616" spans="5:5" ht="12.75" x14ac:dyDescent="0.2">
      <c r="E616" s="34"/>
    </row>
    <row r="617" spans="5:5" ht="12.75" x14ac:dyDescent="0.2">
      <c r="E617" s="34"/>
    </row>
    <row r="618" spans="5:5" ht="12.75" x14ac:dyDescent="0.2">
      <c r="E618" s="34"/>
    </row>
    <row r="619" spans="5:5" ht="12.75" x14ac:dyDescent="0.2">
      <c r="E619" s="34"/>
    </row>
    <row r="620" spans="5:5" ht="12.75" x14ac:dyDescent="0.2">
      <c r="E620" s="34"/>
    </row>
    <row r="621" spans="5:5" ht="12.75" x14ac:dyDescent="0.2">
      <c r="E621" s="34"/>
    </row>
    <row r="622" spans="5:5" ht="12.75" x14ac:dyDescent="0.2">
      <c r="E622" s="34"/>
    </row>
    <row r="623" spans="5:5" ht="12.75" x14ac:dyDescent="0.2">
      <c r="E623" s="34"/>
    </row>
    <row r="624" spans="5:5" ht="12.75" x14ac:dyDescent="0.2">
      <c r="E624" s="34"/>
    </row>
    <row r="625" spans="5:5" ht="12.75" x14ac:dyDescent="0.2">
      <c r="E625" s="34"/>
    </row>
    <row r="626" spans="5:5" ht="12.75" x14ac:dyDescent="0.2">
      <c r="E626" s="34"/>
    </row>
    <row r="627" spans="5:5" ht="12.75" x14ac:dyDescent="0.2">
      <c r="E627" s="34"/>
    </row>
    <row r="628" spans="5:5" ht="12.75" x14ac:dyDescent="0.2">
      <c r="E628" s="34"/>
    </row>
    <row r="629" spans="5:5" ht="12.75" x14ac:dyDescent="0.2">
      <c r="E629" s="34"/>
    </row>
    <row r="630" spans="5:5" ht="12.75" x14ac:dyDescent="0.2">
      <c r="E630" s="34"/>
    </row>
    <row r="631" spans="5:5" ht="12.75" x14ac:dyDescent="0.2">
      <c r="E631" s="34"/>
    </row>
    <row r="632" spans="5:5" ht="12.75" x14ac:dyDescent="0.2">
      <c r="E632" s="34"/>
    </row>
    <row r="633" spans="5:5" ht="12.75" x14ac:dyDescent="0.2">
      <c r="E633" s="34"/>
    </row>
    <row r="634" spans="5:5" ht="12.75" x14ac:dyDescent="0.2">
      <c r="E634" s="34"/>
    </row>
    <row r="635" spans="5:5" ht="12.75" x14ac:dyDescent="0.2">
      <c r="E635" s="34"/>
    </row>
    <row r="636" spans="5:5" ht="12.75" x14ac:dyDescent="0.2">
      <c r="E636" s="34"/>
    </row>
    <row r="637" spans="5:5" ht="12.75" x14ac:dyDescent="0.2">
      <c r="E637" s="34"/>
    </row>
    <row r="638" spans="5:5" ht="12.75" x14ac:dyDescent="0.2">
      <c r="E638" s="34"/>
    </row>
    <row r="639" spans="5:5" ht="12.75" x14ac:dyDescent="0.2">
      <c r="E639" s="34"/>
    </row>
    <row r="640" spans="5:5" ht="12.75" x14ac:dyDescent="0.2">
      <c r="E640" s="34"/>
    </row>
    <row r="641" spans="5:5" ht="12.75" x14ac:dyDescent="0.2">
      <c r="E641" s="34"/>
    </row>
    <row r="642" spans="5:5" ht="12.75" x14ac:dyDescent="0.2">
      <c r="E642" s="34"/>
    </row>
    <row r="643" spans="5:5" ht="12.75" x14ac:dyDescent="0.2">
      <c r="E643" s="34"/>
    </row>
    <row r="644" spans="5:5" ht="12.75" x14ac:dyDescent="0.2">
      <c r="E644" s="34"/>
    </row>
    <row r="645" spans="5:5" ht="12.75" x14ac:dyDescent="0.2">
      <c r="E645" s="34"/>
    </row>
    <row r="646" spans="5:5" ht="12.75" x14ac:dyDescent="0.2">
      <c r="E646" s="34"/>
    </row>
    <row r="647" spans="5:5" ht="12.75" x14ac:dyDescent="0.2">
      <c r="E647" s="34"/>
    </row>
    <row r="648" spans="5:5" ht="12.75" x14ac:dyDescent="0.2">
      <c r="E648" s="34"/>
    </row>
    <row r="649" spans="5:5" ht="12.75" x14ac:dyDescent="0.2">
      <c r="E649" s="34"/>
    </row>
    <row r="650" spans="5:5" ht="12.75" x14ac:dyDescent="0.2">
      <c r="E650" s="34"/>
    </row>
    <row r="651" spans="5:5" ht="12.75" x14ac:dyDescent="0.2">
      <c r="E651" s="34"/>
    </row>
    <row r="652" spans="5:5" ht="12.75" x14ac:dyDescent="0.2">
      <c r="E652" s="34"/>
    </row>
    <row r="653" spans="5:5" ht="12.75" x14ac:dyDescent="0.2">
      <c r="E653" s="34"/>
    </row>
    <row r="654" spans="5:5" ht="12.75" x14ac:dyDescent="0.2">
      <c r="E654" s="34"/>
    </row>
    <row r="655" spans="5:5" ht="12.75" x14ac:dyDescent="0.2">
      <c r="E655" s="34"/>
    </row>
    <row r="656" spans="5:5" ht="12.75" x14ac:dyDescent="0.2">
      <c r="E656" s="34"/>
    </row>
    <row r="657" spans="5:5" ht="12.75" x14ac:dyDescent="0.2">
      <c r="E657" s="34"/>
    </row>
    <row r="658" spans="5:5" ht="12.75" x14ac:dyDescent="0.2">
      <c r="E658" s="34"/>
    </row>
    <row r="659" spans="5:5" ht="12.75" x14ac:dyDescent="0.2">
      <c r="E659" s="34"/>
    </row>
    <row r="660" spans="5:5" ht="12.75" x14ac:dyDescent="0.2">
      <c r="E660" s="34"/>
    </row>
    <row r="661" spans="5:5" ht="12.75" x14ac:dyDescent="0.2">
      <c r="E661" s="34"/>
    </row>
    <row r="662" spans="5:5" ht="12.75" x14ac:dyDescent="0.2">
      <c r="E662" s="34"/>
    </row>
    <row r="663" spans="5:5" ht="12.75" x14ac:dyDescent="0.2">
      <c r="E663" s="34"/>
    </row>
    <row r="664" spans="5:5" ht="12.75" x14ac:dyDescent="0.2">
      <c r="E664" s="34"/>
    </row>
    <row r="665" spans="5:5" ht="12.75" x14ac:dyDescent="0.2">
      <c r="E665" s="34"/>
    </row>
    <row r="666" spans="5:5" ht="12.75" x14ac:dyDescent="0.2">
      <c r="E666" s="34"/>
    </row>
    <row r="667" spans="5:5" ht="12.75" x14ac:dyDescent="0.2">
      <c r="E667" s="34"/>
    </row>
    <row r="668" spans="5:5" ht="12.75" x14ac:dyDescent="0.2">
      <c r="E668" s="34"/>
    </row>
    <row r="669" spans="5:5" ht="12.75" x14ac:dyDescent="0.2">
      <c r="E669" s="34"/>
    </row>
    <row r="670" spans="5:5" ht="12.75" x14ac:dyDescent="0.2">
      <c r="E670" s="34"/>
    </row>
    <row r="671" spans="5:5" ht="12.75" x14ac:dyDescent="0.2">
      <c r="E671" s="34"/>
    </row>
    <row r="672" spans="5:5" ht="12.75" x14ac:dyDescent="0.2">
      <c r="E672" s="34"/>
    </row>
    <row r="673" spans="5:5" ht="12.75" x14ac:dyDescent="0.2">
      <c r="E673" s="34"/>
    </row>
    <row r="674" spans="5:5" ht="12.75" x14ac:dyDescent="0.2">
      <c r="E674" s="34"/>
    </row>
    <row r="675" spans="5:5" ht="12.75" x14ac:dyDescent="0.2">
      <c r="E675" s="34"/>
    </row>
    <row r="676" spans="5:5" ht="12.75" x14ac:dyDescent="0.2">
      <c r="E676" s="34"/>
    </row>
    <row r="677" spans="5:5" ht="12.75" x14ac:dyDescent="0.2">
      <c r="E677" s="34"/>
    </row>
    <row r="678" spans="5:5" ht="12.75" x14ac:dyDescent="0.2">
      <c r="E678" s="34"/>
    </row>
    <row r="679" spans="5:5" ht="12.75" x14ac:dyDescent="0.2">
      <c r="E679" s="34"/>
    </row>
    <row r="680" spans="5:5" ht="12.75" x14ac:dyDescent="0.2">
      <c r="E680" s="34"/>
    </row>
    <row r="681" spans="5:5" ht="12.75" x14ac:dyDescent="0.2">
      <c r="E681" s="34"/>
    </row>
    <row r="682" spans="5:5" ht="12.75" x14ac:dyDescent="0.2">
      <c r="E682" s="34"/>
    </row>
    <row r="683" spans="5:5" ht="12.75" x14ac:dyDescent="0.2">
      <c r="E683" s="34"/>
    </row>
    <row r="684" spans="5:5" ht="12.75" x14ac:dyDescent="0.2">
      <c r="E684" s="34"/>
    </row>
    <row r="685" spans="5:5" ht="12.75" x14ac:dyDescent="0.2">
      <c r="E685" s="34"/>
    </row>
    <row r="686" spans="5:5" ht="12.75" x14ac:dyDescent="0.2">
      <c r="E686" s="34"/>
    </row>
    <row r="687" spans="5:5" ht="12.75" x14ac:dyDescent="0.2">
      <c r="E687" s="34"/>
    </row>
    <row r="688" spans="5:5" ht="12.75" x14ac:dyDescent="0.2">
      <c r="E688" s="34"/>
    </row>
    <row r="689" spans="5:5" ht="12.75" x14ac:dyDescent="0.2">
      <c r="E689" s="34"/>
    </row>
    <row r="690" spans="5:5" ht="12.75" x14ac:dyDescent="0.2">
      <c r="E690" s="34"/>
    </row>
    <row r="691" spans="5:5" ht="12.75" x14ac:dyDescent="0.2">
      <c r="E691" s="34"/>
    </row>
    <row r="692" spans="5:5" ht="12.75" x14ac:dyDescent="0.2">
      <c r="E692" s="34"/>
    </row>
    <row r="693" spans="5:5" ht="12.75" x14ac:dyDescent="0.2">
      <c r="E693" s="34"/>
    </row>
    <row r="694" spans="5:5" ht="12.75" x14ac:dyDescent="0.2">
      <c r="E694" s="34"/>
    </row>
    <row r="695" spans="5:5" ht="12.75" x14ac:dyDescent="0.2">
      <c r="E695" s="34"/>
    </row>
    <row r="696" spans="5:5" ht="12.75" x14ac:dyDescent="0.2">
      <c r="E696" s="34"/>
    </row>
    <row r="697" spans="5:5" ht="12.75" x14ac:dyDescent="0.2">
      <c r="E697" s="34"/>
    </row>
    <row r="698" spans="5:5" ht="12.75" x14ac:dyDescent="0.2">
      <c r="E698" s="34"/>
    </row>
    <row r="699" spans="5:5" ht="12.75" x14ac:dyDescent="0.2">
      <c r="E699" s="34"/>
    </row>
    <row r="700" spans="5:5" ht="12.75" x14ac:dyDescent="0.2">
      <c r="E700" s="34"/>
    </row>
    <row r="701" spans="5:5" ht="12.75" x14ac:dyDescent="0.2">
      <c r="E701" s="34"/>
    </row>
    <row r="702" spans="5:5" ht="12.75" x14ac:dyDescent="0.2">
      <c r="E702" s="34"/>
    </row>
    <row r="703" spans="5:5" ht="12.75" x14ac:dyDescent="0.2">
      <c r="E703" s="34"/>
    </row>
    <row r="704" spans="5:5" ht="12.75" x14ac:dyDescent="0.2">
      <c r="E704" s="34"/>
    </row>
    <row r="705" spans="5:5" ht="12.75" x14ac:dyDescent="0.2">
      <c r="E705" s="34"/>
    </row>
    <row r="706" spans="5:5" ht="12.75" x14ac:dyDescent="0.2">
      <c r="E706" s="34"/>
    </row>
    <row r="707" spans="5:5" ht="12.75" x14ac:dyDescent="0.2">
      <c r="E707" s="34"/>
    </row>
    <row r="708" spans="5:5" ht="12.75" x14ac:dyDescent="0.2">
      <c r="E708" s="34"/>
    </row>
    <row r="709" spans="5:5" ht="12.75" x14ac:dyDescent="0.2">
      <c r="E709" s="34"/>
    </row>
    <row r="710" spans="5:5" ht="12.75" x14ac:dyDescent="0.2">
      <c r="E710" s="34"/>
    </row>
    <row r="711" spans="5:5" ht="12.75" x14ac:dyDescent="0.2">
      <c r="E711" s="34"/>
    </row>
    <row r="712" spans="5:5" ht="12.75" x14ac:dyDescent="0.2">
      <c r="E712" s="34"/>
    </row>
    <row r="713" spans="5:5" ht="12.75" x14ac:dyDescent="0.2">
      <c r="E713" s="34"/>
    </row>
    <row r="714" spans="5:5" ht="12.75" x14ac:dyDescent="0.2">
      <c r="E714" s="34"/>
    </row>
    <row r="715" spans="5:5" ht="12.75" x14ac:dyDescent="0.2">
      <c r="E715" s="34"/>
    </row>
    <row r="716" spans="5:5" ht="12.75" x14ac:dyDescent="0.2">
      <c r="E716" s="34"/>
    </row>
    <row r="717" spans="5:5" ht="12.75" x14ac:dyDescent="0.2">
      <c r="E717" s="34"/>
    </row>
    <row r="718" spans="5:5" ht="12.75" x14ac:dyDescent="0.2">
      <c r="E718" s="34"/>
    </row>
    <row r="719" spans="5:5" ht="12.75" x14ac:dyDescent="0.2">
      <c r="E719" s="34"/>
    </row>
    <row r="720" spans="5:5" ht="12.75" x14ac:dyDescent="0.2">
      <c r="E720" s="34"/>
    </row>
    <row r="721" spans="5:5" ht="12.75" x14ac:dyDescent="0.2">
      <c r="E721" s="34"/>
    </row>
    <row r="722" spans="5:5" ht="12.75" x14ac:dyDescent="0.2">
      <c r="E722" s="34"/>
    </row>
    <row r="723" spans="5:5" ht="12.75" x14ac:dyDescent="0.2">
      <c r="E723" s="34"/>
    </row>
    <row r="724" spans="5:5" ht="12.75" x14ac:dyDescent="0.2">
      <c r="E724" s="34"/>
    </row>
    <row r="725" spans="5:5" ht="12.75" x14ac:dyDescent="0.2">
      <c r="E725" s="34"/>
    </row>
    <row r="726" spans="5:5" ht="12.75" x14ac:dyDescent="0.2">
      <c r="E726" s="34"/>
    </row>
    <row r="727" spans="5:5" ht="12.75" x14ac:dyDescent="0.2">
      <c r="E727" s="34"/>
    </row>
    <row r="728" spans="5:5" ht="12.75" x14ac:dyDescent="0.2">
      <c r="E728" s="34"/>
    </row>
    <row r="729" spans="5:5" ht="12.75" x14ac:dyDescent="0.2">
      <c r="E729" s="34"/>
    </row>
    <row r="730" spans="5:5" ht="12.75" x14ac:dyDescent="0.2">
      <c r="E730" s="34"/>
    </row>
    <row r="731" spans="5:5" ht="12.75" x14ac:dyDescent="0.2">
      <c r="E731" s="34"/>
    </row>
    <row r="732" spans="5:5" ht="12.75" x14ac:dyDescent="0.2">
      <c r="E732" s="34"/>
    </row>
    <row r="733" spans="5:5" ht="12.75" x14ac:dyDescent="0.2">
      <c r="E733" s="34"/>
    </row>
    <row r="734" spans="5:5" ht="12.75" x14ac:dyDescent="0.2">
      <c r="E734" s="34"/>
    </row>
    <row r="735" spans="5:5" ht="12.75" x14ac:dyDescent="0.2">
      <c r="E735" s="34"/>
    </row>
    <row r="736" spans="5:5" ht="12.75" x14ac:dyDescent="0.2">
      <c r="E736" s="34"/>
    </row>
    <row r="737" spans="5:5" ht="12.75" x14ac:dyDescent="0.2">
      <c r="E737" s="34"/>
    </row>
    <row r="738" spans="5:5" ht="12.75" x14ac:dyDescent="0.2">
      <c r="E738" s="34"/>
    </row>
    <row r="739" spans="5:5" ht="12.75" x14ac:dyDescent="0.2">
      <c r="E739" s="34"/>
    </row>
    <row r="740" spans="5:5" ht="12.75" x14ac:dyDescent="0.2">
      <c r="E740" s="34"/>
    </row>
    <row r="741" spans="5:5" ht="12.75" x14ac:dyDescent="0.2">
      <c r="E741" s="34"/>
    </row>
    <row r="742" spans="5:5" ht="12.75" x14ac:dyDescent="0.2">
      <c r="E742" s="34"/>
    </row>
    <row r="743" spans="5:5" ht="12.75" x14ac:dyDescent="0.2">
      <c r="E743" s="34"/>
    </row>
    <row r="744" spans="5:5" ht="12.75" x14ac:dyDescent="0.2">
      <c r="E744" s="34"/>
    </row>
    <row r="745" spans="5:5" ht="12.75" x14ac:dyDescent="0.2">
      <c r="E745" s="34"/>
    </row>
    <row r="746" spans="5:5" ht="12.75" x14ac:dyDescent="0.2">
      <c r="E746" s="34"/>
    </row>
    <row r="747" spans="5:5" ht="12.75" x14ac:dyDescent="0.2">
      <c r="E747" s="34"/>
    </row>
    <row r="748" spans="5:5" ht="12.75" x14ac:dyDescent="0.2">
      <c r="E748" s="34"/>
    </row>
    <row r="749" spans="5:5" ht="12.75" x14ac:dyDescent="0.2">
      <c r="E749" s="34"/>
    </row>
    <row r="750" spans="5:5" ht="12.75" x14ac:dyDescent="0.2">
      <c r="E750" s="34"/>
    </row>
    <row r="751" spans="5:5" ht="12.75" x14ac:dyDescent="0.2">
      <c r="E751" s="34"/>
    </row>
    <row r="752" spans="5:5" ht="12.75" x14ac:dyDescent="0.2">
      <c r="E752" s="34"/>
    </row>
    <row r="753" spans="5:5" ht="12.75" x14ac:dyDescent="0.2">
      <c r="E753" s="34"/>
    </row>
    <row r="754" spans="5:5" ht="12.75" x14ac:dyDescent="0.2">
      <c r="E754" s="34"/>
    </row>
    <row r="755" spans="5:5" ht="12.75" x14ac:dyDescent="0.2">
      <c r="E755" s="34"/>
    </row>
    <row r="756" spans="5:5" ht="12.75" x14ac:dyDescent="0.2">
      <c r="E756" s="34"/>
    </row>
    <row r="757" spans="5:5" ht="12.75" x14ac:dyDescent="0.2">
      <c r="E757" s="34"/>
    </row>
    <row r="758" spans="5:5" ht="12.75" x14ac:dyDescent="0.2">
      <c r="E758" s="34"/>
    </row>
    <row r="759" spans="5:5" ht="12.75" x14ac:dyDescent="0.2">
      <c r="E759" s="34"/>
    </row>
    <row r="760" spans="5:5" ht="12.75" x14ac:dyDescent="0.2">
      <c r="E760" s="34"/>
    </row>
    <row r="761" spans="5:5" ht="12.75" x14ac:dyDescent="0.2">
      <c r="E761" s="34"/>
    </row>
    <row r="762" spans="5:5" ht="12.75" x14ac:dyDescent="0.2">
      <c r="E762" s="34"/>
    </row>
    <row r="763" spans="5:5" ht="12.75" x14ac:dyDescent="0.2">
      <c r="E763" s="34"/>
    </row>
    <row r="764" spans="5:5" ht="12.75" x14ac:dyDescent="0.2">
      <c r="E764" s="34"/>
    </row>
    <row r="765" spans="5:5" ht="12.75" x14ac:dyDescent="0.2">
      <c r="E765" s="34"/>
    </row>
    <row r="766" spans="5:5" ht="12.75" x14ac:dyDescent="0.2">
      <c r="E766" s="34"/>
    </row>
    <row r="767" spans="5:5" ht="12.75" x14ac:dyDescent="0.2">
      <c r="E767" s="34"/>
    </row>
    <row r="768" spans="5:5" ht="12.75" x14ac:dyDescent="0.2">
      <c r="E768" s="34"/>
    </row>
    <row r="769" spans="5:5" ht="12.75" x14ac:dyDescent="0.2">
      <c r="E769" s="34"/>
    </row>
    <row r="770" spans="5:5" ht="12.75" x14ac:dyDescent="0.2">
      <c r="E770" s="34"/>
    </row>
    <row r="771" spans="5:5" ht="12.75" x14ac:dyDescent="0.2">
      <c r="E771" s="34"/>
    </row>
    <row r="772" spans="5:5" ht="12.75" x14ac:dyDescent="0.2">
      <c r="E772" s="34"/>
    </row>
    <row r="773" spans="5:5" ht="12.75" x14ac:dyDescent="0.2">
      <c r="E773" s="34"/>
    </row>
    <row r="774" spans="5:5" ht="12.75" x14ac:dyDescent="0.2">
      <c r="E774" s="34"/>
    </row>
    <row r="775" spans="5:5" ht="12.75" x14ac:dyDescent="0.2">
      <c r="E775" s="34"/>
    </row>
    <row r="776" spans="5:5" ht="12.75" x14ac:dyDescent="0.2">
      <c r="E776" s="34"/>
    </row>
    <row r="777" spans="5:5" ht="12.75" x14ac:dyDescent="0.2">
      <c r="E777" s="34"/>
    </row>
    <row r="778" spans="5:5" ht="12.75" x14ac:dyDescent="0.2">
      <c r="E778" s="34"/>
    </row>
    <row r="779" spans="5:5" ht="12.75" x14ac:dyDescent="0.2">
      <c r="E779" s="34"/>
    </row>
    <row r="780" spans="5:5" ht="12.75" x14ac:dyDescent="0.2">
      <c r="E780" s="34"/>
    </row>
    <row r="781" spans="5:5" ht="12.75" x14ac:dyDescent="0.2">
      <c r="E781" s="34"/>
    </row>
    <row r="782" spans="5:5" ht="12.75" x14ac:dyDescent="0.2">
      <c r="E782" s="34"/>
    </row>
    <row r="783" spans="5:5" ht="12.75" x14ac:dyDescent="0.2">
      <c r="E783" s="34"/>
    </row>
    <row r="784" spans="5:5" ht="12.75" x14ac:dyDescent="0.2">
      <c r="E784" s="34"/>
    </row>
    <row r="785" spans="5:5" ht="12.75" x14ac:dyDescent="0.2">
      <c r="E785" s="34"/>
    </row>
    <row r="786" spans="5:5" ht="12.75" x14ac:dyDescent="0.2">
      <c r="E786" s="34"/>
    </row>
    <row r="787" spans="5:5" ht="12.75" x14ac:dyDescent="0.2">
      <c r="E787" s="34"/>
    </row>
    <row r="788" spans="5:5" ht="12.75" x14ac:dyDescent="0.2">
      <c r="E788" s="34"/>
    </row>
    <row r="789" spans="5:5" ht="12.75" x14ac:dyDescent="0.2">
      <c r="E789" s="34"/>
    </row>
    <row r="790" spans="5:5" ht="12.75" x14ac:dyDescent="0.2">
      <c r="E790" s="34"/>
    </row>
    <row r="791" spans="5:5" ht="12.75" x14ac:dyDescent="0.2">
      <c r="E791" s="34"/>
    </row>
    <row r="792" spans="5:5" ht="12.75" x14ac:dyDescent="0.2">
      <c r="E792" s="34"/>
    </row>
    <row r="793" spans="5:5" ht="12.75" x14ac:dyDescent="0.2">
      <c r="E793" s="34"/>
    </row>
    <row r="794" spans="5:5" ht="12.75" x14ac:dyDescent="0.2">
      <c r="E794" s="34"/>
    </row>
    <row r="795" spans="5:5" ht="12.75" x14ac:dyDescent="0.2">
      <c r="E795" s="34"/>
    </row>
    <row r="796" spans="5:5" ht="12.75" x14ac:dyDescent="0.2">
      <c r="E796" s="34"/>
    </row>
    <row r="797" spans="5:5" ht="12.75" x14ac:dyDescent="0.2">
      <c r="E797" s="34"/>
    </row>
    <row r="798" spans="5:5" ht="12.75" x14ac:dyDescent="0.2">
      <c r="E798" s="34"/>
    </row>
    <row r="799" spans="5:5" ht="12.75" x14ac:dyDescent="0.2">
      <c r="E799" s="34"/>
    </row>
    <row r="800" spans="5:5" ht="12.75" x14ac:dyDescent="0.2">
      <c r="E800" s="34"/>
    </row>
    <row r="801" spans="5:5" ht="12.75" x14ac:dyDescent="0.2">
      <c r="E801" s="34"/>
    </row>
    <row r="802" spans="5:5" ht="12.75" x14ac:dyDescent="0.2">
      <c r="E802" s="34"/>
    </row>
    <row r="803" spans="5:5" ht="12.75" x14ac:dyDescent="0.2">
      <c r="E803" s="34"/>
    </row>
    <row r="804" spans="5:5" ht="12.75" x14ac:dyDescent="0.2">
      <c r="E804" s="34"/>
    </row>
    <row r="805" spans="5:5" ht="12.75" x14ac:dyDescent="0.2">
      <c r="E805" s="34"/>
    </row>
    <row r="806" spans="5:5" ht="12.75" x14ac:dyDescent="0.2">
      <c r="E806" s="34"/>
    </row>
    <row r="807" spans="5:5" ht="12.75" x14ac:dyDescent="0.2">
      <c r="E807" s="34"/>
    </row>
    <row r="808" spans="5:5" ht="12.75" x14ac:dyDescent="0.2">
      <c r="E808" s="34"/>
    </row>
    <row r="809" spans="5:5" ht="12.75" x14ac:dyDescent="0.2">
      <c r="E809" s="34"/>
    </row>
    <row r="810" spans="5:5" ht="12.75" x14ac:dyDescent="0.2">
      <c r="E810" s="34"/>
    </row>
    <row r="811" spans="5:5" ht="12.75" x14ac:dyDescent="0.2">
      <c r="E811" s="34"/>
    </row>
    <row r="812" spans="5:5" ht="12.75" x14ac:dyDescent="0.2">
      <c r="E812" s="34"/>
    </row>
    <row r="813" spans="5:5" ht="12.75" x14ac:dyDescent="0.2">
      <c r="E813" s="34"/>
    </row>
    <row r="814" spans="5:5" ht="12.75" x14ac:dyDescent="0.2">
      <c r="E814" s="34"/>
    </row>
    <row r="815" spans="5:5" ht="12.75" x14ac:dyDescent="0.2">
      <c r="E815" s="34"/>
    </row>
    <row r="816" spans="5:5" ht="12.75" x14ac:dyDescent="0.2">
      <c r="E816" s="34"/>
    </row>
    <row r="817" spans="5:5" ht="12.75" x14ac:dyDescent="0.2">
      <c r="E817" s="34"/>
    </row>
    <row r="818" spans="5:5" ht="12.75" x14ac:dyDescent="0.2">
      <c r="E818" s="34"/>
    </row>
    <row r="819" spans="5:5" ht="12.75" x14ac:dyDescent="0.2">
      <c r="E819" s="34"/>
    </row>
    <row r="820" spans="5:5" ht="12.75" x14ac:dyDescent="0.2">
      <c r="E820" s="34"/>
    </row>
    <row r="821" spans="5:5" ht="12.75" x14ac:dyDescent="0.2">
      <c r="E821" s="34"/>
    </row>
    <row r="822" spans="5:5" ht="12.75" x14ac:dyDescent="0.2">
      <c r="E822" s="34"/>
    </row>
    <row r="823" spans="5:5" ht="12.75" x14ac:dyDescent="0.2">
      <c r="E823" s="34"/>
    </row>
    <row r="824" spans="5:5" ht="12.75" x14ac:dyDescent="0.2">
      <c r="E824" s="34"/>
    </row>
    <row r="825" spans="5:5" ht="12.75" x14ac:dyDescent="0.2">
      <c r="E825" s="34"/>
    </row>
    <row r="826" spans="5:5" ht="12.75" x14ac:dyDescent="0.2">
      <c r="E826" s="34"/>
    </row>
    <row r="827" spans="5:5" ht="12.75" x14ac:dyDescent="0.2">
      <c r="E827" s="34"/>
    </row>
    <row r="828" spans="5:5" ht="12.75" x14ac:dyDescent="0.2">
      <c r="E828" s="34"/>
    </row>
    <row r="829" spans="5:5" ht="12.75" x14ac:dyDescent="0.2">
      <c r="E829" s="34"/>
    </row>
    <row r="830" spans="5:5" ht="12.75" x14ac:dyDescent="0.2">
      <c r="E830" s="34"/>
    </row>
    <row r="831" spans="5:5" ht="12.75" x14ac:dyDescent="0.2">
      <c r="E831" s="34"/>
    </row>
    <row r="832" spans="5:5" ht="12.75" x14ac:dyDescent="0.2">
      <c r="E832" s="34"/>
    </row>
    <row r="833" spans="5:5" ht="12.75" x14ac:dyDescent="0.2">
      <c r="E833" s="34"/>
    </row>
    <row r="834" spans="5:5" ht="12.75" x14ac:dyDescent="0.2">
      <c r="E834" s="34"/>
    </row>
    <row r="835" spans="5:5" ht="12.75" x14ac:dyDescent="0.2">
      <c r="E835" s="34"/>
    </row>
    <row r="836" spans="5:5" ht="12.75" x14ac:dyDescent="0.2">
      <c r="E836" s="34"/>
    </row>
    <row r="837" spans="5:5" ht="12.75" x14ac:dyDescent="0.2">
      <c r="E837" s="34"/>
    </row>
    <row r="838" spans="5:5" ht="12.75" x14ac:dyDescent="0.2">
      <c r="E838" s="34"/>
    </row>
    <row r="839" spans="5:5" ht="12.75" x14ac:dyDescent="0.2">
      <c r="E839" s="34"/>
    </row>
    <row r="840" spans="5:5" ht="12.75" x14ac:dyDescent="0.2">
      <c r="E840" s="34"/>
    </row>
    <row r="841" spans="5:5" ht="12.75" x14ac:dyDescent="0.2">
      <c r="E841" s="34"/>
    </row>
    <row r="842" spans="5:5" ht="12.75" x14ac:dyDescent="0.2">
      <c r="E842" s="34"/>
    </row>
    <row r="843" spans="5:5" ht="12.75" x14ac:dyDescent="0.2">
      <c r="E843" s="34"/>
    </row>
    <row r="844" spans="5:5" ht="12.75" x14ac:dyDescent="0.2">
      <c r="E844" s="34"/>
    </row>
    <row r="845" spans="5:5" ht="12.75" x14ac:dyDescent="0.2">
      <c r="E845" s="34"/>
    </row>
    <row r="846" spans="5:5" ht="12.75" x14ac:dyDescent="0.2">
      <c r="E846" s="34"/>
    </row>
    <row r="847" spans="5:5" ht="12.75" x14ac:dyDescent="0.2">
      <c r="E847" s="34"/>
    </row>
    <row r="848" spans="5:5" ht="12.75" x14ac:dyDescent="0.2">
      <c r="E848" s="34"/>
    </row>
    <row r="849" spans="5:5" ht="12.75" x14ac:dyDescent="0.2">
      <c r="E849" s="34"/>
    </row>
    <row r="850" spans="5:5" ht="12.75" x14ac:dyDescent="0.2">
      <c r="E850" s="34"/>
    </row>
    <row r="851" spans="5:5" ht="12.75" x14ac:dyDescent="0.2">
      <c r="E851" s="34"/>
    </row>
    <row r="852" spans="5:5" ht="12.75" x14ac:dyDescent="0.2">
      <c r="E852" s="34"/>
    </row>
    <row r="853" spans="5:5" ht="12.75" x14ac:dyDescent="0.2">
      <c r="E853" s="34"/>
    </row>
    <row r="854" spans="5:5" ht="12.75" x14ac:dyDescent="0.2">
      <c r="E854" s="34"/>
    </row>
    <row r="855" spans="5:5" ht="12.75" x14ac:dyDescent="0.2">
      <c r="E855" s="34"/>
    </row>
    <row r="856" spans="5:5" ht="12.75" x14ac:dyDescent="0.2">
      <c r="E856" s="34"/>
    </row>
    <row r="857" spans="5:5" ht="12.75" x14ac:dyDescent="0.2">
      <c r="E857" s="34"/>
    </row>
    <row r="858" spans="5:5" ht="12.75" x14ac:dyDescent="0.2">
      <c r="E858" s="34"/>
    </row>
    <row r="859" spans="5:5" ht="12.75" x14ac:dyDescent="0.2">
      <c r="E859" s="34"/>
    </row>
    <row r="860" spans="5:5" ht="12.75" x14ac:dyDescent="0.2">
      <c r="E860" s="34"/>
    </row>
    <row r="861" spans="5:5" ht="12.75" x14ac:dyDescent="0.2">
      <c r="E861" s="34"/>
    </row>
    <row r="862" spans="5:5" ht="12.75" x14ac:dyDescent="0.2">
      <c r="E862" s="34"/>
    </row>
    <row r="863" spans="5:5" ht="12.75" x14ac:dyDescent="0.2">
      <c r="E863" s="34"/>
    </row>
    <row r="864" spans="5:5" ht="12.75" x14ac:dyDescent="0.2">
      <c r="E864" s="34"/>
    </row>
    <row r="865" spans="5:5" ht="12.75" x14ac:dyDescent="0.2">
      <c r="E865" s="34"/>
    </row>
    <row r="866" spans="5:5" ht="12.75" x14ac:dyDescent="0.2">
      <c r="E866" s="34"/>
    </row>
    <row r="867" spans="5:5" ht="12.75" x14ac:dyDescent="0.2">
      <c r="E867" s="34"/>
    </row>
    <row r="868" spans="5:5" ht="12.75" x14ac:dyDescent="0.2">
      <c r="E868" s="34"/>
    </row>
    <row r="869" spans="5:5" ht="12.75" x14ac:dyDescent="0.2">
      <c r="E869" s="34"/>
    </row>
    <row r="870" spans="5:5" ht="12.75" x14ac:dyDescent="0.2">
      <c r="E870" s="34"/>
    </row>
    <row r="871" spans="5:5" ht="12.75" x14ac:dyDescent="0.2">
      <c r="E871" s="34"/>
    </row>
    <row r="872" spans="5:5" ht="12.75" x14ac:dyDescent="0.2">
      <c r="E872" s="34"/>
    </row>
    <row r="873" spans="5:5" ht="12.75" x14ac:dyDescent="0.2">
      <c r="E873" s="34"/>
    </row>
    <row r="874" spans="5:5" ht="12.75" x14ac:dyDescent="0.2">
      <c r="E874" s="34"/>
    </row>
    <row r="875" spans="5:5" ht="12.75" x14ac:dyDescent="0.2">
      <c r="E875" s="34"/>
    </row>
    <row r="876" spans="5:5" ht="12.75" x14ac:dyDescent="0.2">
      <c r="E876" s="34"/>
    </row>
    <row r="877" spans="5:5" ht="12.75" x14ac:dyDescent="0.2">
      <c r="E877" s="34"/>
    </row>
    <row r="878" spans="5:5" ht="12.75" x14ac:dyDescent="0.2">
      <c r="E878" s="34"/>
    </row>
    <row r="879" spans="5:5" ht="12.75" x14ac:dyDescent="0.2">
      <c r="E879" s="34"/>
    </row>
    <row r="880" spans="5:5" ht="12.75" x14ac:dyDescent="0.2">
      <c r="E880" s="34"/>
    </row>
    <row r="881" spans="5:5" ht="12.75" x14ac:dyDescent="0.2">
      <c r="E881" s="34"/>
    </row>
    <row r="882" spans="5:5" ht="12.75" x14ac:dyDescent="0.2">
      <c r="E882" s="34"/>
    </row>
    <row r="883" spans="5:5" ht="12.75" x14ac:dyDescent="0.2">
      <c r="E883" s="34"/>
    </row>
    <row r="884" spans="5:5" ht="12.75" x14ac:dyDescent="0.2">
      <c r="E884" s="34"/>
    </row>
    <row r="885" spans="5:5" ht="12.75" x14ac:dyDescent="0.2">
      <c r="E885" s="34"/>
    </row>
    <row r="886" spans="5:5" ht="12.75" x14ac:dyDescent="0.2">
      <c r="E886" s="34"/>
    </row>
    <row r="887" spans="5:5" ht="12.75" x14ac:dyDescent="0.2">
      <c r="E887" s="34"/>
    </row>
    <row r="888" spans="5:5" ht="12.75" x14ac:dyDescent="0.2">
      <c r="E888" s="34"/>
    </row>
    <row r="889" spans="5:5" ht="12.75" x14ac:dyDescent="0.2">
      <c r="E889" s="34"/>
    </row>
    <row r="890" spans="5:5" ht="12.75" x14ac:dyDescent="0.2">
      <c r="E890" s="34"/>
    </row>
    <row r="891" spans="5:5" ht="12.75" x14ac:dyDescent="0.2">
      <c r="E891" s="34"/>
    </row>
    <row r="892" spans="5:5" ht="12.75" x14ac:dyDescent="0.2">
      <c r="E892" s="34"/>
    </row>
    <row r="893" spans="5:5" ht="12.75" x14ac:dyDescent="0.2">
      <c r="E893" s="34"/>
    </row>
    <row r="894" spans="5:5" ht="12.75" x14ac:dyDescent="0.2">
      <c r="E894" s="34"/>
    </row>
    <row r="895" spans="5:5" ht="12.75" x14ac:dyDescent="0.2">
      <c r="E895" s="34"/>
    </row>
    <row r="896" spans="5:5" ht="12.75" x14ac:dyDescent="0.2">
      <c r="E896" s="34"/>
    </row>
    <row r="897" spans="5:5" ht="12.75" x14ac:dyDescent="0.2">
      <c r="E897" s="34"/>
    </row>
    <row r="898" spans="5:5" ht="12.75" x14ac:dyDescent="0.2">
      <c r="E898" s="34"/>
    </row>
    <row r="899" spans="5:5" ht="12.75" x14ac:dyDescent="0.2">
      <c r="E899" s="34"/>
    </row>
    <row r="900" spans="5:5" ht="12.75" x14ac:dyDescent="0.2">
      <c r="E900" s="34"/>
    </row>
    <row r="901" spans="5:5" ht="12.75" x14ac:dyDescent="0.2">
      <c r="E901" s="34"/>
    </row>
    <row r="902" spans="5:5" ht="12.75" x14ac:dyDescent="0.2">
      <c r="E902" s="34"/>
    </row>
    <row r="903" spans="5:5" ht="12.75" x14ac:dyDescent="0.2">
      <c r="E903" s="34"/>
    </row>
    <row r="904" spans="5:5" ht="12.75" x14ac:dyDescent="0.2">
      <c r="E904" s="34"/>
    </row>
    <row r="905" spans="5:5" ht="12.75" x14ac:dyDescent="0.2">
      <c r="E905" s="34"/>
    </row>
    <row r="906" spans="5:5" ht="12.75" x14ac:dyDescent="0.2">
      <c r="E906" s="34"/>
    </row>
    <row r="907" spans="5:5" ht="12.75" x14ac:dyDescent="0.2">
      <c r="E907" s="34"/>
    </row>
    <row r="908" spans="5:5" ht="12.75" x14ac:dyDescent="0.2">
      <c r="E908" s="34"/>
    </row>
    <row r="909" spans="5:5" ht="12.75" x14ac:dyDescent="0.2">
      <c r="E909" s="34"/>
    </row>
    <row r="910" spans="5:5" ht="12.75" x14ac:dyDescent="0.2">
      <c r="E910" s="34"/>
    </row>
    <row r="911" spans="5:5" ht="12.75" x14ac:dyDescent="0.2">
      <c r="E911" s="34"/>
    </row>
    <row r="912" spans="5:5" ht="12.75" x14ac:dyDescent="0.2">
      <c r="E912" s="34"/>
    </row>
    <row r="913" spans="5:5" ht="12.75" x14ac:dyDescent="0.2">
      <c r="E913" s="34"/>
    </row>
    <row r="914" spans="5:5" ht="12.75" x14ac:dyDescent="0.2">
      <c r="E914" s="34"/>
    </row>
    <row r="915" spans="5:5" ht="12.75" x14ac:dyDescent="0.2">
      <c r="E915" s="34"/>
    </row>
    <row r="916" spans="5:5" ht="12.75" x14ac:dyDescent="0.2">
      <c r="E916" s="34"/>
    </row>
    <row r="917" spans="5:5" ht="12.75" x14ac:dyDescent="0.2">
      <c r="E917" s="34"/>
    </row>
    <row r="918" spans="5:5" ht="12.75" x14ac:dyDescent="0.2">
      <c r="E918" s="34"/>
    </row>
    <row r="919" spans="5:5" ht="12.75" x14ac:dyDescent="0.2">
      <c r="E919" s="34"/>
    </row>
    <row r="920" spans="5:5" ht="12.75" x14ac:dyDescent="0.2">
      <c r="E920" s="34"/>
    </row>
    <row r="921" spans="5:5" ht="12.75" x14ac:dyDescent="0.2">
      <c r="E921" s="34"/>
    </row>
    <row r="922" spans="5:5" ht="12.75" x14ac:dyDescent="0.2">
      <c r="E922" s="34"/>
    </row>
    <row r="923" spans="5:5" ht="12.75" x14ac:dyDescent="0.2">
      <c r="E923" s="34"/>
    </row>
    <row r="924" spans="5:5" ht="12.75" x14ac:dyDescent="0.2">
      <c r="E924" s="34"/>
    </row>
    <row r="925" spans="5:5" ht="12.75" x14ac:dyDescent="0.2">
      <c r="E925" s="34"/>
    </row>
    <row r="926" spans="5:5" ht="12.75" x14ac:dyDescent="0.2">
      <c r="E926" s="34"/>
    </row>
    <row r="927" spans="5:5" ht="12.75" x14ac:dyDescent="0.2">
      <c r="E927" s="34"/>
    </row>
    <row r="928" spans="5:5" ht="12.75" x14ac:dyDescent="0.2">
      <c r="E928" s="34"/>
    </row>
    <row r="929" spans="5:5" ht="12.75" x14ac:dyDescent="0.2">
      <c r="E929" s="34"/>
    </row>
    <row r="930" spans="5:5" ht="12.75" x14ac:dyDescent="0.2">
      <c r="E930" s="34"/>
    </row>
    <row r="931" spans="5:5" ht="12.75" x14ac:dyDescent="0.2">
      <c r="E931" s="34"/>
    </row>
    <row r="932" spans="5:5" ht="12.75" x14ac:dyDescent="0.2">
      <c r="E932" s="34"/>
    </row>
    <row r="933" spans="5:5" ht="12.75" x14ac:dyDescent="0.2">
      <c r="E933" s="34"/>
    </row>
    <row r="934" spans="5:5" ht="12.75" x14ac:dyDescent="0.2">
      <c r="E934" s="34"/>
    </row>
    <row r="935" spans="5:5" ht="12.75" x14ac:dyDescent="0.2">
      <c r="E935" s="34"/>
    </row>
    <row r="936" spans="5:5" ht="12.75" x14ac:dyDescent="0.2">
      <c r="E936" s="34"/>
    </row>
    <row r="937" spans="5:5" ht="12.75" x14ac:dyDescent="0.2">
      <c r="E937" s="34"/>
    </row>
    <row r="938" spans="5:5" ht="12.75" x14ac:dyDescent="0.2">
      <c r="E938" s="34"/>
    </row>
    <row r="939" spans="5:5" ht="12.75" x14ac:dyDescent="0.2">
      <c r="E939" s="34"/>
    </row>
    <row r="940" spans="5:5" ht="12.75" x14ac:dyDescent="0.2">
      <c r="E940" s="34"/>
    </row>
    <row r="941" spans="5:5" ht="12.75" x14ac:dyDescent="0.2">
      <c r="E941" s="34"/>
    </row>
    <row r="942" spans="5:5" ht="12.75" x14ac:dyDescent="0.2">
      <c r="E942" s="34"/>
    </row>
    <row r="943" spans="5:5" ht="12.75" x14ac:dyDescent="0.2">
      <c r="E943" s="34"/>
    </row>
    <row r="944" spans="5:5" ht="12.75" x14ac:dyDescent="0.2">
      <c r="E944" s="34"/>
    </row>
    <row r="945" spans="5:5" ht="12.75" x14ac:dyDescent="0.2">
      <c r="E945" s="34"/>
    </row>
    <row r="946" spans="5:5" ht="12.75" x14ac:dyDescent="0.2">
      <c r="E946" s="34"/>
    </row>
    <row r="947" spans="5:5" ht="12.75" x14ac:dyDescent="0.2">
      <c r="E947" s="34"/>
    </row>
    <row r="948" spans="5:5" ht="12.75" x14ac:dyDescent="0.2">
      <c r="E948" s="34"/>
    </row>
    <row r="949" spans="5:5" ht="12.75" x14ac:dyDescent="0.2">
      <c r="E949" s="34"/>
    </row>
    <row r="950" spans="5:5" ht="12.75" x14ac:dyDescent="0.2">
      <c r="E950" s="34"/>
    </row>
    <row r="951" spans="5:5" ht="12.75" x14ac:dyDescent="0.2">
      <c r="E951" s="34"/>
    </row>
    <row r="952" spans="5:5" ht="12.75" x14ac:dyDescent="0.2">
      <c r="E952" s="34"/>
    </row>
    <row r="953" spans="5:5" ht="12.75" x14ac:dyDescent="0.2">
      <c r="E953" s="34"/>
    </row>
    <row r="954" spans="5:5" ht="12.75" x14ac:dyDescent="0.2">
      <c r="E954" s="34"/>
    </row>
    <row r="955" spans="5:5" ht="12.75" x14ac:dyDescent="0.2">
      <c r="E955" s="34"/>
    </row>
    <row r="956" spans="5:5" ht="12.75" x14ac:dyDescent="0.2">
      <c r="E956" s="34"/>
    </row>
    <row r="957" spans="5:5" ht="12.75" x14ac:dyDescent="0.2">
      <c r="E957" s="34"/>
    </row>
    <row r="958" spans="5:5" ht="12.75" x14ac:dyDescent="0.2">
      <c r="E958" s="34"/>
    </row>
    <row r="959" spans="5:5" ht="12.75" x14ac:dyDescent="0.2">
      <c r="E959" s="34"/>
    </row>
    <row r="960" spans="5:5" ht="12.75" x14ac:dyDescent="0.2">
      <c r="E960" s="34"/>
    </row>
    <row r="961" spans="5:5" ht="12.75" x14ac:dyDescent="0.2">
      <c r="E961" s="34"/>
    </row>
    <row r="962" spans="5:5" ht="12.75" x14ac:dyDescent="0.2">
      <c r="E962" s="34"/>
    </row>
    <row r="963" spans="5:5" ht="12.75" x14ac:dyDescent="0.2">
      <c r="E963" s="34"/>
    </row>
    <row r="964" spans="5:5" ht="12.75" x14ac:dyDescent="0.2">
      <c r="E964" s="34"/>
    </row>
    <row r="965" spans="5:5" ht="12.75" x14ac:dyDescent="0.2">
      <c r="E965" s="34"/>
    </row>
    <row r="966" spans="5:5" ht="12.75" x14ac:dyDescent="0.2">
      <c r="E966" s="34"/>
    </row>
    <row r="967" spans="5:5" ht="12.75" x14ac:dyDescent="0.2">
      <c r="E967" s="34"/>
    </row>
    <row r="968" spans="5:5" ht="12.75" x14ac:dyDescent="0.2">
      <c r="E968" s="34"/>
    </row>
    <row r="969" spans="5:5" ht="12.75" x14ac:dyDescent="0.2">
      <c r="E969" s="34"/>
    </row>
    <row r="970" spans="5:5" ht="12.75" x14ac:dyDescent="0.2">
      <c r="E970" s="34"/>
    </row>
    <row r="971" spans="5:5" ht="12.75" x14ac:dyDescent="0.2">
      <c r="E971" s="34"/>
    </row>
    <row r="972" spans="5:5" ht="12.75" x14ac:dyDescent="0.2">
      <c r="E972" s="34"/>
    </row>
    <row r="973" spans="5:5" ht="12.75" x14ac:dyDescent="0.2">
      <c r="E973" s="34"/>
    </row>
    <row r="974" spans="5:5" ht="12.75" x14ac:dyDescent="0.2">
      <c r="E974" s="34"/>
    </row>
    <row r="975" spans="5:5" ht="12.75" x14ac:dyDescent="0.2">
      <c r="E975" s="34"/>
    </row>
    <row r="976" spans="5:5" ht="12.75" x14ac:dyDescent="0.2">
      <c r="E976" s="34"/>
    </row>
    <row r="977" spans="5:5" ht="12.75" x14ac:dyDescent="0.2">
      <c r="E977" s="34"/>
    </row>
    <row r="978" spans="5:5" ht="12.75" x14ac:dyDescent="0.2">
      <c r="E978" s="34"/>
    </row>
    <row r="979" spans="5:5" ht="12.75" x14ac:dyDescent="0.2">
      <c r="E979" s="34"/>
    </row>
    <row r="980" spans="5:5" ht="12.75" x14ac:dyDescent="0.2">
      <c r="E980" s="34"/>
    </row>
    <row r="981" spans="5:5" ht="12.75" x14ac:dyDescent="0.2">
      <c r="E981" s="34"/>
    </row>
    <row r="982" spans="5:5" ht="12.75" x14ac:dyDescent="0.2">
      <c r="E982" s="34"/>
    </row>
    <row r="983" spans="5:5" ht="12.75" x14ac:dyDescent="0.2">
      <c r="E983" s="34"/>
    </row>
    <row r="984" spans="5:5" ht="12.75" x14ac:dyDescent="0.2">
      <c r="E984" s="34"/>
    </row>
    <row r="985" spans="5:5" ht="12.75" x14ac:dyDescent="0.2">
      <c r="E985" s="34"/>
    </row>
    <row r="986" spans="5:5" ht="12.75" x14ac:dyDescent="0.2">
      <c r="E986" s="34"/>
    </row>
    <row r="987" spans="5:5" ht="12.75" x14ac:dyDescent="0.2">
      <c r="E987" s="34"/>
    </row>
    <row r="988" spans="5:5" ht="12.75" x14ac:dyDescent="0.2">
      <c r="E988" s="34"/>
    </row>
    <row r="989" spans="5:5" ht="12.75" x14ac:dyDescent="0.2">
      <c r="E989" s="34"/>
    </row>
    <row r="990" spans="5:5" ht="12.75" x14ac:dyDescent="0.2">
      <c r="E990" s="34"/>
    </row>
    <row r="991" spans="5:5" ht="12.75" x14ac:dyDescent="0.2">
      <c r="E991" s="34"/>
    </row>
    <row r="992" spans="5:5" ht="12.75" x14ac:dyDescent="0.2">
      <c r="E992" s="34"/>
    </row>
    <row r="993" spans="5:5" ht="12.75" x14ac:dyDescent="0.2">
      <c r="E993" s="34"/>
    </row>
  </sheetData>
  <mergeCells count="5">
    <mergeCell ref="B3:G3"/>
    <mergeCell ref="H41:H42"/>
    <mergeCell ref="I41:J42"/>
    <mergeCell ref="H44:H45"/>
    <mergeCell ref="I44:I45"/>
  </mergeCells>
  <printOptions horizontalCentered="1" gridLines="1"/>
  <pageMargins left="0.7" right="0.7" top="0.75" bottom="0.75" header="0" footer="0"/>
  <pageSetup paperSize="8" scale="62" pageOrder="overThenDown" orientation="landscape" cellComments="atEn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VYHODNOCENÍ MOBILITA 5.12.25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Richterová Hana</dc:creator>
  <cp:lastModifiedBy>Richterová Hana</cp:lastModifiedBy>
  <cp:lastPrinted>2025-12-05T13:04:53Z</cp:lastPrinted>
  <dcterms:created xsi:type="dcterms:W3CDTF">2025-12-08T07:01:52Z</dcterms:created>
  <dcterms:modified xsi:type="dcterms:W3CDTF">2025-12-08T07:02:02Z</dcterms:modified>
</cp:coreProperties>
</file>