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LC\Mobilita\2026\2. kolo\Hodnocení\"/>
    </mc:Choice>
  </mc:AlternateContent>
  <bookViews>
    <workbookView xWindow="0" yWindow="0" windowWidth="28800" windowHeight="12210"/>
  </bookViews>
  <sheets>
    <sheet name="Odpovědi formuláře 1" sheetId="1" r:id="rId1"/>
  </sheets>
  <calcPr calcId="162913"/>
</workbook>
</file>

<file path=xl/calcChain.xml><?xml version="1.0" encoding="utf-8"?>
<calcChain xmlns="http://schemas.openxmlformats.org/spreadsheetml/2006/main">
  <c r="H39" i="1" l="1"/>
  <c r="G38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G41" i="1" l="1"/>
  <c r="F35" i="1"/>
</calcChain>
</file>

<file path=xl/sharedStrings.xml><?xml version="1.0" encoding="utf-8"?>
<sst xmlns="http://schemas.openxmlformats.org/spreadsheetml/2006/main" count="131" uniqueCount="113">
  <si>
    <t xml:space="preserve">celkové požadované prostředky v CZK </t>
  </si>
  <si>
    <t xml:space="preserve">požadované prostředky celkem </t>
  </si>
  <si>
    <t>název akce</t>
  </si>
  <si>
    <t xml:space="preserve">žadatel </t>
  </si>
  <si>
    <t>termín</t>
  </si>
  <si>
    <t>stručný popis akce</t>
  </si>
  <si>
    <t xml:space="preserve">žádosti institucí </t>
  </si>
  <si>
    <r>
      <rPr>
        <b/>
        <sz val="12"/>
        <color rgb="FF000000"/>
        <rFont val="Arial"/>
        <family val="2"/>
        <charset val="238"/>
        <scheme val="minor"/>
      </rPr>
      <t>žádosti autorů</t>
    </r>
    <r>
      <rPr>
        <sz val="12"/>
        <color rgb="FF000000"/>
        <rFont val="Arial"/>
        <family val="2"/>
        <charset val="238"/>
        <scheme val="minor"/>
      </rPr>
      <t xml:space="preserve"> </t>
    </r>
  </si>
  <si>
    <t>České centrum Bělehrad</t>
  </si>
  <si>
    <t>přidělená částka v CZK</t>
  </si>
  <si>
    <t>přidělená částka v EUR</t>
  </si>
  <si>
    <t>Wydawnictwo Amaltea</t>
  </si>
  <si>
    <t>Tomáš Řízek</t>
  </si>
  <si>
    <t>České literární centrum – podpora autorské mobility 2026, II. kolo - ŽÁDOSTI</t>
  </si>
  <si>
    <t>8 českých autorů - Měsíc autorského čtení 2026 v Polsku</t>
  </si>
  <si>
    <t>Větrné mlýny</t>
  </si>
  <si>
    <t>6. – 24. 6. 2026</t>
  </si>
  <si>
    <t xml:space="preserve">Po 6 letech se do Polska vrací Měsíc autorského čtení. Ve dvou městech (Cieszyn, Wroclaw) se postupně představí 8 českých autorů (16 autorských večerů): Petra Hůlová, Jan Němec, Pavel Tomeš, Petr Hruška, Radka Denemarková, Jana Šrámková, Dora Kaprálová, Marie Iljašenko. </t>
  </si>
  <si>
    <t>Čeští autoři na Lisabonských dnech literatury</t>
  </si>
  <si>
    <t>Bebeplataz e.V.</t>
  </si>
  <si>
    <t>28. – 30. 10. 2026</t>
  </si>
  <si>
    <t>Lisabonské dny literatury budou podporovat dialog mezi portugalským a mezinárodním literárním prostředím. Vedle ředitelů literárních festivalů a knižních veletrhů, dramaturgů a organizátorů budou přizváni také novináři a fotografové, kteří pomohou posílit mezinárodní viditelnost Lisabonu jako literárního centra. Akce je v současnosti financována Nadací Jana Michalskeho (Švýcarsko) a organizací Bebelplatz e.V. (Berlín).</t>
  </si>
  <si>
    <t>Turné Petry Hůlové po Severní Americe</t>
  </si>
  <si>
    <t>World Editions</t>
  </si>
  <si>
    <t>24. 10. – 5. 11. 2026</t>
  </si>
  <si>
    <t>Petra Hůlová vystoupí jako jedna z hlavních hostek Evropské literární noci v New Yorku. V rámci série Transnational se zúčastní autorského čtení a následné autogramiády v knihkupectví Brookline Booksmith. Dále bude hostem Mezinárodního literárního festivalu v Torontu a pravděpodobně také festivalu Vancouver Writers Festival. Uskuteční se rovněž autorské čtení a autogramiáda v Center for Fiction v Brooklynu. V současné době jednáme o zařazení dalších akcí do programu.</t>
  </si>
  <si>
    <t>Turné Viktorie Hanišové po Itálii</t>
  </si>
  <si>
    <t>Voland</t>
  </si>
  <si>
    <t>2. – 10. 10. 2026</t>
  </si>
  <si>
    <r>
      <t xml:space="preserve">U příležitosti vydání nejnovějšího románu Viktorie Hanišové </t>
    </r>
    <r>
      <rPr>
        <i/>
        <sz val="12"/>
        <color theme="1"/>
        <rFont val="Arial"/>
        <family val="2"/>
        <charset val="238"/>
        <scheme val="minor"/>
      </rPr>
      <t xml:space="preserve">Ricostruzione </t>
    </r>
    <r>
      <rPr>
        <sz val="12"/>
        <color theme="1"/>
        <rFont val="Arial"/>
        <family val="2"/>
        <charset val="238"/>
        <scheme val="minor"/>
      </rPr>
      <t>a dokončení vydání celé trilogie plánujeme pozvat autorku na propagační turné do tří měst. Po úspěchu předchozích románů a autorských cest věříme, že se nám podaří oslovit ještě širší okruh čtenářů. První zastávkou turné bude Janov během knižního veletrhu BookPride, druhou Milán a knihkupectví Gogol a třetí Boloňa, kde autorku přivítá literární spolek Confraternita dell'Uva. Autorku bude doprovázet její překladatelka.</t>
    </r>
  </si>
  <si>
    <t>Účast Aleny Mornštajnové na Helsinském knižním veletrhu</t>
  </si>
  <si>
    <t>Kairaamo Publishing</t>
  </si>
  <si>
    <t>21. 25. 10. 2026</t>
  </si>
  <si>
    <t>Účast na Helsinském knižním veletrhu v roli zahraničního hostujícího autora zahrnuje veřejné vystoupení na festivalové scéně, setkání se čtenáři a zástupci médií i samostatnou autogramiádu pro návštěvníky veletrhu. Součástí programu bude rovněž autorské vystoupení a literární večer v Městské knihovně v Helsinkách. Ve finštině již vyšly tři romány Aleny Mornštajnové, a proto je nejvyšší čas, aby se s ní finští čtenáři mohli osobně setkat. Její tvorba navíc významně přispěla k tomu, že si cestu k finským čtenářům našli i další čeští autoři.</t>
  </si>
  <si>
    <t>Účast Daniela Tejnického na komiksové přehlídce v Horním Slezsku</t>
  </si>
  <si>
    <t>Centrala</t>
  </si>
  <si>
    <t>9. – 10. 10. 2026</t>
  </si>
  <si>
    <r>
      <t xml:space="preserve">Český komiksový autor Daniel Tejnický představí komiks </t>
    </r>
    <r>
      <rPr>
        <i/>
        <sz val="12"/>
        <color theme="1"/>
        <rFont val="Arial"/>
        <family val="2"/>
        <charset val="238"/>
        <scheme val="minor"/>
      </rPr>
      <t>Deratyzator</t>
    </r>
    <r>
      <rPr>
        <sz val="12"/>
        <color theme="1"/>
        <rFont val="Arial"/>
        <family val="2"/>
        <charset val="238"/>
        <scheme val="minor"/>
      </rPr>
      <t xml:space="preserve">, který vyšel v Polsku. Autor se představí v hlavním programu akce a uspořádá dvě autogramiády. Jedná se o největší komiksovou akci v Horním Slezsku. Plánujeme realizovat: komiksový bazar, autorská setkání, workshopy a výstavu, </t>
    </r>
  </si>
  <si>
    <t>Účast Štěpánky Jislové na Mezinárodním komiksovém festivalu FIQ v Belo Horizonte</t>
  </si>
  <si>
    <t>Centro de cultura Belo Horizonte</t>
  </si>
  <si>
    <t>28. 10. – 1. 11. 2026</t>
  </si>
  <si>
    <t>FIQ je největším komiksovým festivalem v Latinské Americe. Součástí festivalu jsou workshopy, autogramiády, debaty, stánky nakladatelů i nezávislých autorů, kteří zde prezentují svou tvorbu, a vytváří se tak prostor pro setkávání a výměnu zkušeností mezi umělci z celého světa. Kniha Štěpánky Jislové již vyšla v brazilském překladu a místní čtenáři by uvítali možnost osobně se s autorkou setkat a dozvědět se více o její tvorbě. Během festivalu se předpokládá účast autorky v panelové diskusi a na dvou autogramiádách; zároveň bude mít příležitost seznámit se s programem festivalu a navázat kontakty s komiksovou scénou z Brazílie i dalších zemí.</t>
  </si>
  <si>
    <t>Uvedení bulharského překladu knihy Martina Vopěnky</t>
  </si>
  <si>
    <t>Books4All</t>
  </si>
  <si>
    <t>říjen 2026</t>
  </si>
  <si>
    <r>
      <t xml:space="preserve">V buhlarštině vychází Vopěnkův román </t>
    </r>
    <r>
      <rPr>
        <i/>
        <sz val="12"/>
        <color rgb="FF000000"/>
        <rFont val="Arial"/>
        <family val="2"/>
        <charset val="238"/>
        <scheme val="minor"/>
      </rPr>
      <t>Můj bratr Mesiáš</t>
    </r>
    <r>
      <rPr>
        <sz val="12"/>
        <color rgb="FF000000"/>
        <rFont val="Arial"/>
        <family val="2"/>
        <charset val="238"/>
        <scheme val="minor"/>
      </rPr>
      <t xml:space="preserve">. Zároveň připomeneme vydanou knihu </t>
    </r>
    <r>
      <rPr>
        <i/>
        <sz val="12"/>
        <color rgb="FF000000"/>
        <rFont val="Arial"/>
        <family val="2"/>
        <charset val="238"/>
        <scheme val="minor"/>
      </rPr>
      <t>Nová planeta</t>
    </r>
    <r>
      <rPr>
        <sz val="12"/>
        <color rgb="FF000000"/>
        <rFont val="Arial"/>
        <family val="2"/>
        <charset val="238"/>
        <scheme val="minor"/>
      </rPr>
      <t>, která získala bulharskou cenu za dětskou literaturu Biserche Valshebno. Program zahrnuje uvedení nové knihy v Českém centru v Sofii, setkání se čtenáři a autorská čtení nejen v hlavním městě, ale také v dalších městech s aktivní kulturní scénou. Návštěva Martina Vopěnky se pro místní publikum stane významnou kulturní událostí. Projekt zároveň přispěje k dalšímu zviditelnění současné české literatury v Bulharsku.</t>
    </r>
  </si>
  <si>
    <t>Slovinské turné Petra Šestáka</t>
  </si>
  <si>
    <t>Založba Sophia</t>
  </si>
  <si>
    <t>14. – 16. 9. 2026</t>
  </si>
  <si>
    <r>
      <t>Třídenní literární turné Petra Šestáka se uskuteční u příležitosti prvního překladu jeho díla do slovinštiny. Autor bude čestným hostem sympozia Sophia věnovaného současné české literatuře, které se koná v souvislosti se slovinským vydáním jeho románu</t>
    </r>
    <r>
      <rPr>
        <i/>
        <sz val="12"/>
        <color rgb="FF000000"/>
        <rFont val="Arial"/>
        <family val="2"/>
        <charset val="238"/>
        <scheme val="minor"/>
      </rPr>
      <t xml:space="preserve"> Kontinuita parku </t>
    </r>
    <r>
      <rPr>
        <sz val="12"/>
        <color rgb="FF000000"/>
        <rFont val="Arial"/>
        <family val="2"/>
        <charset val="238"/>
        <scheme val="minor"/>
      </rPr>
      <t>(autorská čtení, literární prezentace a veřejné diskuse). Vedle Petra Šestáka se jich účastní překladatelky prof. Nives Vidrih, jedna z nejvýznamnějších překladatelek a znalkyň české literatury ve Slovinsku, a prof. Tatjana Jamnik, dále literární kritici a vysokoškolští pedagogové. Součástí projektu bude rovněž rozsáhlá mediální propagace včetně rozhovorů s autorem.</t>
    </r>
  </si>
  <si>
    <t>Účast Radky Denemarkové na Vratislavském knižním veletrhu</t>
  </si>
  <si>
    <t>4. – 6. 12. 2026</t>
  </si>
  <si>
    <r>
      <t xml:space="preserve">U příležitosti vydání polského překladu románu Radky Denemarkové </t>
    </r>
    <r>
      <rPr>
        <i/>
        <sz val="12"/>
        <color theme="1"/>
        <rFont val="Arial"/>
        <family val="2"/>
        <charset val="238"/>
        <scheme val="minor"/>
      </rPr>
      <t xml:space="preserve">Hodiny z olova </t>
    </r>
    <r>
      <rPr>
        <sz val="12"/>
        <color theme="1"/>
        <rFont val="Arial"/>
        <family val="2"/>
        <charset val="238"/>
        <scheme val="minor"/>
      </rPr>
      <t>bychom rádi uspořádali autorské setkání se čtenáři a autogramiádu v rámci Vratislavského knižního veletrhu. Autorku bude doprovázet moderátor a překladatel. Vzhledem k dlouhodobému zájmu o tvorbu Radky Denemarkové v Polsku a skutečnosti, že jde již o další z jejích románů vydaných v polském překladu, očekáváme vysoký zájem čtenářů o setkání s autorkou a debatu o tématech reflektovaných v knize.</t>
    </r>
  </si>
  <si>
    <t>Účast Miroslava Hlauča na Lodžském knižním veletrhu</t>
  </si>
  <si>
    <t>20. – 22. 11. 2026</t>
  </si>
  <si>
    <r>
      <t xml:space="preserve">U příležitosti vydání polského překladu románu Miroslava Hlauča </t>
    </r>
    <r>
      <rPr>
        <i/>
        <sz val="12"/>
        <color rgb="FF000000"/>
        <rFont val="Arial"/>
        <family val="2"/>
        <charset val="238"/>
        <scheme val="minor"/>
      </rPr>
      <t xml:space="preserve">Letnice </t>
    </r>
    <r>
      <rPr>
        <sz val="12"/>
        <color rgb="FF000000"/>
        <rFont val="Arial"/>
        <family val="2"/>
        <charset val="238"/>
        <scheme val="minor"/>
      </rPr>
      <t>bychom rádi uspořádali autorské setkání a autogramiádu v rámci Lodžského knižního veletrhu. Autora bude doprovázet moderátor a překladatel. Vydání polského překladu představuje příležitost představit polským čtenářům další výrazný hlas současné české literatury. Setkání nabídne prostor nejen pro diskusi o knize, ale také pro bližší seznámení s autorovou tvorbou a jejím přijetím v českém literárním prostředí.</t>
    </r>
  </si>
  <si>
    <t>O české literatuře v Polsku s Irynou Zahladko a Martinem Šinkovským</t>
  </si>
  <si>
    <t>České centrum Varšava</t>
  </si>
  <si>
    <t>22. 9. 2026</t>
  </si>
  <si>
    <t xml:space="preserve">Pozvání Svazu polských spisovatelů přijali čeští zástupci Asociace spisovatelů, aby společně zorganizovali literární večer věnovaný české literatuře v Polsku. Během komponovaného večera představíme polskému publiku tvorbu dvou zástupců Asociace, kterým vyšly publikace v polštině. Prvním z nich je básnířka Iryna Zahladko, druhým pak autor komiksů Martin Šinkovský. Jedním z cílů je potřebné navázání hlubší spolupráce mezi oběma profesními druženími. </t>
  </si>
  <si>
    <t>Účast Anny Luňákové na Poetry Battle v Rumunsku</t>
  </si>
  <si>
    <t>České centrum Bukurešť</t>
  </si>
  <si>
    <t>listopad 2026</t>
  </si>
  <si>
    <r>
      <t xml:space="preserve">Projekt Poetry Battle propojí současnou českou a rumunskou mladou literární scénu prostřednictvím experimentálního formátu kombinujícího poezii, hudbu a vizuální umění. Součástí akce bude také uvedení nově vydané básnické antologie </t>
    </r>
    <r>
      <rPr>
        <i/>
        <sz val="12"/>
        <color rgb="FF000000"/>
        <rFont val="Arial"/>
        <family val="2"/>
        <charset val="238"/>
        <scheme val="minor"/>
      </rPr>
      <t>Eu și bigbitu’ meu</t>
    </r>
    <r>
      <rPr>
        <sz val="12"/>
        <color rgb="FF000000"/>
        <rFont val="Arial"/>
        <family val="2"/>
        <charset val="238"/>
        <scheme val="minor"/>
      </rPr>
      <t xml:space="preserve"> zaměřené na české básnířky a básníky do 35 let. Čeští autoři a autorky, kteří se vedle literární tvorby věnují také hudbě nebo vizuálnímu umění, vstoupí do dialogu s rumunskými básníky a básnířkami stejné generace v performativním „poetry battle“ inspirovaném slam poetry a street battly. Program nabídne autorská čtení, hudební intervence, projekce i další mezioborové formy performance. V roce 2026 bude Rumunsko čestným hostem veletrhu Svět knihy, projekt tak výrazně přispěje k posílení CZ-RO literárních vazeb a zviditelnění současné české poezie v Rumunsku. </t>
    </r>
  </si>
  <si>
    <t>Účast Ondřeje Macla na Poetry Battle v Rumunsku</t>
  </si>
  <si>
    <t>Účast Dominika Bárta na Poetry Battle v Rumunsku</t>
  </si>
  <si>
    <t>Česká literatura proti násilí: Alena Mornštajnová v Srbsku</t>
  </si>
  <si>
    <t>30. 11. – 3. 12. 2026</t>
  </si>
  <si>
    <r>
      <t xml:space="preserve">Projekt představí tvorbu Aleny Mornštajnové v rámci programu UN Orange Week zaměřeného na prevenci násilí na ženách a otevírání společensky citlivých témat prostřednictvím kultury a vzdělávání. /// 30. 11. 2026 – beseda se studenty bohemistiky Univerzity v Bělehradě /// 1. 12. 2026 – dopoledne bude vyhrazeno pro setkání se srbskými novináři. Odpoledne se uskuteční autorské čtení a veřejná debata v Evropském domě v Bělehradě. Program se zaměří především na romány </t>
    </r>
    <r>
      <rPr>
        <i/>
        <sz val="12"/>
        <color rgb="FF000000"/>
        <rFont val="Arial"/>
        <family val="2"/>
        <charset val="238"/>
        <scheme val="minor"/>
      </rPr>
      <t>Les v domě</t>
    </r>
    <r>
      <rPr>
        <sz val="12"/>
        <color rgb="FF000000"/>
        <rFont val="Arial"/>
        <family val="2"/>
        <charset val="238"/>
        <scheme val="minor"/>
      </rPr>
      <t xml:space="preserve"> a </t>
    </r>
    <r>
      <rPr>
        <i/>
        <sz val="12"/>
        <color rgb="FF000000"/>
        <rFont val="Arial"/>
        <family val="2"/>
        <charset val="238"/>
        <scheme val="minor"/>
      </rPr>
      <t>Čas vos</t>
    </r>
    <r>
      <rPr>
        <sz val="12"/>
        <color rgb="FF000000"/>
        <rFont val="Arial"/>
        <family val="2"/>
        <charset val="238"/>
        <scheme val="minor"/>
      </rPr>
      <t xml:space="preserve"> a témata rodinných vztahů, traumatu, manipulace a postavení žen. /// 2. 12. 2026 – 2 besedy se studenty gymnázií v Niši. </t>
    </r>
  </si>
  <si>
    <t>Účast Tima Postovita na Poetry Battle v Rumunsku</t>
  </si>
  <si>
    <r>
      <t>Uvedení publikace</t>
    </r>
    <r>
      <rPr>
        <b/>
        <i/>
        <sz val="12"/>
        <color rgb="FF000000"/>
        <rFont val="Arial"/>
        <family val="2"/>
        <charset val="238"/>
        <scheme val="minor"/>
      </rPr>
      <t xml:space="preserve"> Quatre Variables I. </t>
    </r>
    <r>
      <rPr>
        <b/>
        <sz val="12"/>
        <color rgb="FF000000"/>
        <rFont val="Arial"/>
        <family val="2"/>
        <charset val="238"/>
        <scheme val="minor"/>
      </rPr>
      <t>s Radkem Fridrichem a Janem Sojkou</t>
    </r>
  </si>
  <si>
    <t>Revue K</t>
  </si>
  <si>
    <t>19. – 22. 11. 2026</t>
  </si>
  <si>
    <r>
      <t xml:space="preserve">Scénická čtení za účasti profesionálních recitátorek z knihy </t>
    </r>
    <r>
      <rPr>
        <i/>
        <sz val="12"/>
        <color rgb="FF000000"/>
        <rFont val="Arial"/>
        <family val="2"/>
        <charset val="238"/>
        <scheme val="minor"/>
      </rPr>
      <t>Quatre variables I</t>
    </r>
    <r>
      <rPr>
        <sz val="12"/>
        <color rgb="FF000000"/>
        <rFont val="Arial"/>
        <family val="2"/>
        <charset val="238"/>
        <scheme val="minor"/>
      </rPr>
      <t>. K ilustaracím budou použita díla Franka Maliny (1912-1981). Revue K se rozhodla vydat dvě z nedávno dokončených sbírek českých autorů Radka Fridricha (</t>
    </r>
    <r>
      <rPr>
        <i/>
        <sz val="12"/>
        <color rgb="FF000000"/>
        <rFont val="Arial"/>
        <family val="2"/>
        <charset val="238"/>
        <scheme val="minor"/>
      </rPr>
      <t>Syntetická krev války</t>
    </r>
    <r>
      <rPr>
        <sz val="12"/>
        <color rgb="FF000000"/>
        <rFont val="Arial"/>
        <family val="2"/>
        <charset val="238"/>
        <scheme val="minor"/>
      </rPr>
      <t>) a Jana Sojky (</t>
    </r>
    <r>
      <rPr>
        <i/>
        <sz val="12"/>
        <color rgb="FF000000"/>
        <rFont val="Arial"/>
        <family val="2"/>
        <charset val="238"/>
        <scheme val="minor"/>
      </rPr>
      <t>Narozeniny</t>
    </r>
    <r>
      <rPr>
        <sz val="12"/>
        <color rgb="FF000000"/>
        <rFont val="Arial"/>
        <family val="2"/>
        <charset val="238"/>
        <scheme val="minor"/>
      </rPr>
      <t>) spolu s francouzskou autorkou střední generace Marie Cabreval (</t>
    </r>
    <r>
      <rPr>
        <i/>
        <sz val="12"/>
        <color rgb="FF000000"/>
        <rFont val="Arial"/>
        <family val="2"/>
        <charset val="238"/>
        <scheme val="minor"/>
      </rPr>
      <t>Včerejšek, ještě dnes</t>
    </r>
    <r>
      <rPr>
        <sz val="12"/>
        <color rgb="FF000000"/>
        <rFont val="Arial"/>
        <family val="2"/>
        <charset val="238"/>
        <scheme val="minor"/>
      </rPr>
      <t xml:space="preserve">). </t>
    </r>
    <r>
      <rPr>
        <i/>
        <sz val="12"/>
        <color rgb="FF000000"/>
        <rFont val="Arial"/>
        <family val="2"/>
        <charset val="238"/>
        <scheme val="minor"/>
      </rPr>
      <t>Quatre variables</t>
    </r>
    <r>
      <rPr>
        <sz val="12"/>
        <color rgb="FF000000"/>
        <rFont val="Arial"/>
        <family val="2"/>
        <charset val="238"/>
        <scheme val="minor"/>
      </rPr>
      <t xml:space="preserve"> v sobě propojují několik různých témat a básnických výrazů, které se navzájem doplňují a podporují. </t>
    </r>
  </si>
  <si>
    <r>
      <rPr>
        <b/>
        <i/>
        <sz val="12"/>
        <color rgb="FF000000"/>
        <rFont val="Arial"/>
        <family val="2"/>
        <charset val="238"/>
        <scheme val="minor"/>
      </rPr>
      <t>Kantáta – tanec šílených</t>
    </r>
    <r>
      <rPr>
        <b/>
        <sz val="12"/>
        <color rgb="FF000000"/>
        <rFont val="Arial"/>
        <family val="2"/>
        <charset val="238"/>
        <scheme val="minor"/>
      </rPr>
      <t xml:space="preserve"> New York, promítání filmu </t>
    </r>
    <r>
      <rPr>
        <b/>
        <i/>
        <sz val="12"/>
        <color rgb="FF000000"/>
        <rFont val="Arial"/>
        <family val="2"/>
        <charset val="238"/>
        <scheme val="minor"/>
      </rPr>
      <t>Démanty noci</t>
    </r>
    <r>
      <rPr>
        <b/>
        <sz val="12"/>
        <color rgb="FF000000"/>
        <rFont val="Arial"/>
        <family val="2"/>
        <charset val="238"/>
        <scheme val="minor"/>
      </rPr>
      <t>, debata a workshop</t>
    </r>
  </si>
  <si>
    <t>Nadační fond Arnošta Lustiga</t>
  </si>
  <si>
    <t>10. – 13. 11. 2026</t>
  </si>
  <si>
    <r>
      <t>Jako součást jubilea narození spisovatele Arnošta Lustiga v roce 2026 a mezinárodního multižánrového FestivALu100 se v New Yorku uskuteční inscenace hudebně lyrického pásma</t>
    </r>
    <r>
      <rPr>
        <i/>
        <sz val="12"/>
        <color rgb="FF000000"/>
        <rFont val="Arial"/>
        <family val="2"/>
        <charset val="238"/>
        <scheme val="minor"/>
      </rPr>
      <t xml:space="preserve"> Kantáta – tanec šílených</t>
    </r>
    <r>
      <rPr>
        <sz val="12"/>
        <color rgb="FF000000"/>
        <rFont val="Arial"/>
        <family val="2"/>
        <charset val="238"/>
        <scheme val="minor"/>
      </rPr>
      <t xml:space="preserve">, která propojí poezii Arnošta Lustiga s hudbou J. S. Bacha. Promítání filmu </t>
    </r>
    <r>
      <rPr>
        <i/>
        <sz val="12"/>
        <color rgb="FF000000"/>
        <rFont val="Arial"/>
        <family val="2"/>
        <charset val="238"/>
        <scheme val="minor"/>
      </rPr>
      <t xml:space="preserve">Démanty noci </t>
    </r>
    <r>
      <rPr>
        <sz val="12"/>
        <color rgb="FF000000"/>
        <rFont val="Arial"/>
        <family val="2"/>
        <charset val="238"/>
        <scheme val="minor"/>
      </rPr>
      <t>proběhne na YIVO Institute for Jewish Research. Cílem je otevřít mezigenerační dialog o morálních dilematech, paměti holocaustu a rizicích totalitních ideologií, která zůstávají aktuální i dnes. Workshop Já chci být člověk, který proběhne se studenty, vychází z textů Arnošta Lustiga reflektujících univerzální lidské hodnoty, morální dilemata a význam lidských práv. Program se zaměřuje na rozvoj čtenářské gramotnosti a kritického myšlení a vede účastníky k hlubší reflexi historického kontextu.</t>
    </r>
  </si>
  <si>
    <r>
      <rPr>
        <b/>
        <i/>
        <sz val="12"/>
        <color rgb="FF000000"/>
        <rFont val="Arial"/>
        <family val="2"/>
        <charset val="238"/>
        <scheme val="minor"/>
      </rPr>
      <t xml:space="preserve">Kantáta – tanec šílených </t>
    </r>
    <r>
      <rPr>
        <b/>
        <sz val="12"/>
        <color rgb="FF000000"/>
        <rFont val="Arial"/>
        <family val="2"/>
        <charset val="238"/>
        <scheme val="minor"/>
      </rPr>
      <t xml:space="preserve">Paříž, Humanisté na plotě, promítání filmu </t>
    </r>
    <r>
      <rPr>
        <b/>
        <i/>
        <sz val="12"/>
        <color rgb="FF000000"/>
        <rFont val="Arial"/>
        <family val="2"/>
        <charset val="238"/>
        <scheme val="minor"/>
      </rPr>
      <t>Démanti noci</t>
    </r>
  </si>
  <si>
    <t>Jako součást jubilea narození spisovatele Arnošta Lustiga v roce 2026 a mezinárodního multižánrového FestivALu100 se v New Yorku uskuteční inscenace hudebně lyrického pásma Kantáta – tanec šílených, která propojí poezii Arnošta Lustiga s hudbou J. S. Bacha. Promítání filmu Démanty noci proběhne v artovém kině Harlequin. Je určeno především mladé generaci, studentům, začínajícím filmovým tvůrcům i zájemcům o moderní dějiny. Zároveň osloví širší kulturní veřejnost se vztahem ke kinematografii a literatuře. Venkovní putovní výstava Humanisté na plotě představí dva české velikány - Arnošta Lustiga a Tomáše Baťu.</t>
  </si>
  <si>
    <t>Workshop Já chci být člověk na střední škole Lycée Carnot</t>
  </si>
  <si>
    <t xml:space="preserve">Promítání filmu Démanty noci proběhne v prostorách zajištěných naším partnerem Lycée Carnot. Je určeno především mladé generaci, studentům, začínajícím filmovým tvůrcům i zájemcům o moderní dějiny. Workshop Já chci být člověk, který také proběhne se studenty, vychází z textů Arnošta Lustiga reflektujících univerzální lidské hodnoty, morální dilemata a význam lidských práv. Program se zaměřuje na rozvoj čtenářské gramotnosti a kritického myšlení a vede účastníky k hlubší reflexi historického kontextu. </t>
  </si>
  <si>
    <t>Účast Jiřího Macháčka na literárním sympoziu a uvedení antologie české poezie v řečtině</t>
  </si>
  <si>
    <t>Jiří Macháček</t>
  </si>
  <si>
    <t>6. – 8. 11. 2026</t>
  </si>
  <si>
    <r>
      <t xml:space="preserve">Participace na třídenním programu 10. ročníku mezinárodního literárního festivalu a symposia v Kozani v Řecku, upořádaném nakladatelstvím Paremvasi. Součástí akce bude literární čtení a také debata při příležitosti programu věnovaného české literatuře spojená s prezentací antologie české poezie </t>
    </r>
    <r>
      <rPr>
        <i/>
        <sz val="12"/>
        <color rgb="FF000000"/>
        <rFont val="Arial"/>
        <family val="2"/>
        <charset val="238"/>
        <scheme val="minor"/>
      </rPr>
      <t>Ανθολογια τσεχικης ποιησης</t>
    </r>
    <r>
      <rPr>
        <sz val="12"/>
        <color rgb="FF000000"/>
        <rFont val="Arial"/>
        <family val="2"/>
        <charset val="238"/>
        <scheme val="minor"/>
      </rPr>
      <t xml:space="preserve"> vydané v loňském roce. </t>
    </r>
  </si>
  <si>
    <t>Autorské čtení ve Vídni</t>
  </si>
  <si>
    <t>Radka Rubilina</t>
  </si>
  <si>
    <t>25. 11. 2026</t>
  </si>
  <si>
    <r>
      <t xml:space="preserve">Společné básnické čtení a diskuse o mýtech v současné poezii a jejich různorodém jazykovém i autorském zpracování. Česká básnířka Radka Rubilina představí německý překlad své sbírky </t>
    </r>
    <r>
      <rPr>
        <i/>
        <sz val="12"/>
        <color rgb="FF000000"/>
        <rFont val="Arial"/>
        <family val="2"/>
        <charset val="238"/>
        <scheme val="minor"/>
      </rPr>
      <t>Balčik</t>
    </r>
    <r>
      <rPr>
        <sz val="12"/>
        <color rgb="FF000000"/>
        <rFont val="Arial"/>
        <family val="2"/>
        <charset val="238"/>
        <scheme val="minor"/>
      </rPr>
      <t>, navazující na její uvedení na lipském literárním festivalu. Diskutovat bude s rakouským autorem Rudolfem Stuegerem, moderuje Anatol Vitouch. Klub Togata je známý komorní atmosférou a dramaturgií zaměřenou na současné autory, nečekané autorské hlasy a nové literární souvislosti.</t>
    </r>
  </si>
  <si>
    <r>
      <t xml:space="preserve">Uvedení španělského překladu sbírky </t>
    </r>
    <r>
      <rPr>
        <b/>
        <i/>
        <sz val="12"/>
        <color theme="1"/>
        <rFont val="Arial"/>
        <family val="2"/>
        <charset val="238"/>
        <scheme val="minor"/>
      </rPr>
      <t>Jak se líčit v nemoci</t>
    </r>
  </si>
  <si>
    <t>Iryna Zahladko</t>
  </si>
  <si>
    <t>10. 12. 2026</t>
  </si>
  <si>
    <t>Akce je rozdělena do dvou samostatných částí s krátkou přestávkou: první polovina se zaměřuje na knihu samotnou a nabídne autorské čtení Iryny s překladem do španělštiny v podání místní básnířky, po kterém bude následovat hlubší pohled do témat sbírky. Po přestávce se pozornost přesune k nuancím procesu překladu, což opět doplní další čtení poezie. Večer zakončí interaktivní diskuze (Q&amp;A).</t>
  </si>
  <si>
    <t>Účast Tomáše Řízka na knižním veletrhu na Tchajwanu</t>
  </si>
  <si>
    <t>22. – 28. 9. 2026</t>
  </si>
  <si>
    <r>
      <t xml:space="preserve">Prezentace ilustrátora Tomáše Řízka a jeho projektů. Hlavním bodem bude propagace nové připravované obrazové knihy </t>
    </r>
    <r>
      <rPr>
        <i/>
        <sz val="12"/>
        <color rgb="FF000000"/>
        <rFont val="Arial"/>
        <family val="2"/>
        <charset val="238"/>
        <scheme val="minor"/>
      </rPr>
      <t>Soumrak Bohyní</t>
    </r>
    <r>
      <rPr>
        <sz val="12"/>
        <color rgb="FF000000"/>
        <rFont val="Arial"/>
        <family val="2"/>
        <charset val="238"/>
        <scheme val="minor"/>
      </rPr>
      <t xml:space="preserve"> od Kateřiny Tučkové a Tomáše Řízka. Publikace inspirovaná románem </t>
    </r>
    <r>
      <rPr>
        <i/>
        <sz val="12"/>
        <color rgb="FF000000"/>
        <rFont val="Arial"/>
        <family val="2"/>
        <charset val="238"/>
        <scheme val="minor"/>
      </rPr>
      <t>Žítkovské bohyně</t>
    </r>
    <r>
      <rPr>
        <sz val="12"/>
        <color rgb="FF000000"/>
        <rFont val="Arial"/>
        <family val="2"/>
        <charset val="238"/>
        <scheme val="minor"/>
      </rPr>
      <t xml:space="preserve"> citlivě přibližuje tradici moravsko-slovenských bohyní a témata lidskosti, empatie a propojení těla a duše pro čtenáře všech generací. Součástí bude také čtení z </t>
    </r>
    <r>
      <rPr>
        <i/>
        <sz val="12"/>
        <color rgb="FF000000"/>
        <rFont val="Arial"/>
        <family val="2"/>
        <charset val="238"/>
        <scheme val="minor"/>
      </rPr>
      <t>Žítkovských bohyň</t>
    </r>
    <r>
      <rPr>
        <sz val="12"/>
        <color rgb="FF000000"/>
        <rFont val="Arial"/>
        <family val="2"/>
        <charset val="238"/>
        <scheme val="minor"/>
      </rPr>
      <t xml:space="preserve">, prezentace titulů </t>
    </r>
    <r>
      <rPr>
        <i/>
        <sz val="12"/>
        <color rgb="FF000000"/>
        <rFont val="Arial"/>
        <family val="2"/>
        <charset val="238"/>
        <scheme val="minor"/>
      </rPr>
      <t>Kytice</t>
    </r>
    <r>
      <rPr>
        <sz val="12"/>
        <color rgb="FF000000"/>
        <rFont val="Arial"/>
        <family val="2"/>
        <charset val="238"/>
        <scheme val="minor"/>
      </rPr>
      <t xml:space="preserve"> a Vyskočilova </t>
    </r>
    <r>
      <rPr>
        <i/>
        <sz val="12"/>
        <color rgb="FF000000"/>
        <rFont val="Arial"/>
        <family val="2"/>
        <charset val="238"/>
        <scheme val="minor"/>
      </rPr>
      <t>Vždyť přece létat je snadné</t>
    </r>
    <r>
      <rPr>
        <sz val="12"/>
        <color rgb="FF000000"/>
        <rFont val="Arial"/>
        <family val="2"/>
        <charset val="238"/>
        <scheme val="minor"/>
      </rPr>
      <t xml:space="preserve">, doporučených Ministerstvem kultury Taiwanu jako mimoškolní četba studentům základních a středních škol. Program doplní dětská výtvarná dílna vedená Tomášem Řízkem. </t>
    </r>
  </si>
  <si>
    <t>Účast Ireny Šťastné na literárním sympoziu a uvedení antologie české poezie v řečtině</t>
  </si>
  <si>
    <t>Irena Šťastná</t>
  </si>
  <si>
    <r>
      <t xml:space="preserve">Renomovaný literární časopis </t>
    </r>
    <r>
      <rPr>
        <i/>
        <sz val="12"/>
        <color theme="1"/>
        <rFont val="Arial"/>
        <family val="2"/>
        <charset val="238"/>
        <scheme val="minor"/>
      </rPr>
      <t>Paremvasi</t>
    </r>
    <r>
      <rPr>
        <sz val="12"/>
        <color theme="1"/>
        <rFont val="Arial"/>
        <family val="2"/>
        <charset val="238"/>
        <scheme val="minor"/>
      </rPr>
      <t xml:space="preserve"> pořádá literární sympozium, na němž vystoupí Irena Šťastná na třídenním programu věnovaném české literatuře. Součástí je uvedení antologie české poezie, který vydalo nakladatelství Paremvasi v roce 2025 za podpory Ministerstva kultury České republiky.</t>
    </r>
  </si>
  <si>
    <t>Účast Simony Martínkové Rackové na literárním sympoziu a uvedení antologie české poezie v řečtině</t>
  </si>
  <si>
    <t>Simona Martínková Racková</t>
  </si>
  <si>
    <r>
      <t xml:space="preserve">Participace na třídenním programu mezinárodního literárního festivalu a symposia v Kozani. Součástí akce bude literární čtení a také debata při příležitosti programu věnovaného české literatuře spojená s prezentaci antologie české poezie </t>
    </r>
    <r>
      <rPr>
        <i/>
        <sz val="12"/>
        <color theme="1"/>
        <rFont val="Arial"/>
        <family val="2"/>
        <charset val="238"/>
        <scheme val="minor"/>
      </rPr>
      <t xml:space="preserve">Ανθολογια τσεχικης ποιησης. </t>
    </r>
    <r>
      <rPr>
        <sz val="12"/>
        <color theme="1"/>
        <rFont val="Arial"/>
        <family val="2"/>
        <charset val="238"/>
        <scheme val="minor"/>
      </rPr>
      <t>Dále vystoupí básnířka Irena Šťastná a editor publikace Jiří Macháček.</t>
    </r>
  </si>
  <si>
    <t>Účast Jana Krasického na Festivalu poezie Patras</t>
  </si>
  <si>
    <t>Jan Krasický</t>
  </si>
  <si>
    <t>16. – 20. 9. 2026</t>
  </si>
  <si>
    <t>Čtení se koná v rámci světového festivalu poezie v řeckém městě Patras. Tohoto festivalu se účastní více než 50 básníků a básnířek z celého světa. Účastníci se každý den účastní čtení na různých místech v dané oblasti. Každý večer tak zazní minimálně 5 textů daného autora v originále a řeckém překladu. Kromě čtení bude připraven pro účastníky po celou dobu trvání festivalu program (návštěva kulturních institucí atd.). Výsledkem je také publikace antologie, kde budou překlady obsaženy.</t>
  </si>
  <si>
    <t>Účast Anny Štičkové na Festivalu poezie Patras</t>
  </si>
  <si>
    <t>Anna Štičková</t>
  </si>
  <si>
    <t>alokované prostředky celkem</t>
  </si>
  <si>
    <t>celkem CZK</t>
  </si>
  <si>
    <t>celkem EUR</t>
  </si>
  <si>
    <t>celkem udělené prostředky pro II. kolo 2026 v CZK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</si>
</sst>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14" x14ac:knownFonts="1">
    <font>
      <sz val="10"/>
      <color rgb="FF000000"/>
      <name val="Arial"/>
      <scheme val="minor"/>
    </font>
    <font>
      <sz val="12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  <scheme val="minor"/>
    </font>
    <font>
      <i/>
      <sz val="12"/>
      <color rgb="FF000000"/>
      <name val="Arial"/>
      <family val="2"/>
      <charset val="238"/>
      <scheme val="minor"/>
    </font>
    <font>
      <i/>
      <sz val="12"/>
      <color theme="1"/>
      <name val="Arial"/>
      <family val="2"/>
      <charset val="238"/>
      <scheme val="minor"/>
    </font>
    <font>
      <b/>
      <i/>
      <sz val="12"/>
      <color rgb="FF000000"/>
      <name val="Arial"/>
      <family val="2"/>
      <charset val="238"/>
      <scheme val="minor"/>
    </font>
    <font>
      <b/>
      <i/>
      <sz val="12"/>
      <color theme="1"/>
      <name val="Arial"/>
      <family val="2"/>
      <charset val="238"/>
      <scheme val="minor"/>
    </font>
    <font>
      <b/>
      <sz val="18"/>
      <color rgb="FF000000"/>
      <name val="Arial"/>
      <family val="2"/>
      <charset val="238"/>
      <scheme val="minor"/>
    </font>
    <font>
      <b/>
      <sz val="15"/>
      <color rgb="FF000000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0" fillId="5" borderId="0" xfId="0" applyFill="1" applyAlignment="1">
      <alignment wrapText="1"/>
    </xf>
    <xf numFmtId="0" fontId="4" fillId="5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164" fontId="1" fillId="4" borderId="5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5" fillId="0" borderId="3" xfId="0" applyFont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5" borderId="0" xfId="0" applyFont="1" applyFill="1" applyAlignment="1">
      <alignment vertical="center" wrapText="1"/>
    </xf>
    <xf numFmtId="49" fontId="4" fillId="5" borderId="5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12" fillId="5" borderId="0" xfId="0" applyFont="1" applyFill="1"/>
    <xf numFmtId="0" fontId="2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49" fontId="0" fillId="5" borderId="0" xfId="0" applyNumberFormat="1" applyFill="1" applyAlignment="1">
      <alignment wrapText="1"/>
    </xf>
    <xf numFmtId="49" fontId="5" fillId="5" borderId="1" xfId="0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49" fontId="5" fillId="5" borderId="1" xfId="0" applyNumberFormat="1" applyFont="1" applyFill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/>
    <xf numFmtId="49" fontId="0" fillId="0" borderId="0" xfId="0" applyNumberFormat="1"/>
    <xf numFmtId="0" fontId="3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7" fillId="4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wrapText="1"/>
    </xf>
    <xf numFmtId="164" fontId="0" fillId="0" borderId="1" xfId="0" applyNumberFormat="1" applyBorder="1"/>
    <xf numFmtId="0" fontId="4" fillId="0" borderId="0" xfId="0" applyFont="1" applyFill="1" applyBorder="1"/>
    <xf numFmtId="0" fontId="7" fillId="0" borderId="3" xfId="0" applyFont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/>
    <xf numFmtId="0" fontId="13" fillId="3" borderId="1" xfId="0" applyFont="1" applyFill="1" applyBorder="1" applyAlignment="1">
      <alignment horizontal="right" wrapText="1"/>
    </xf>
    <xf numFmtId="0" fontId="13" fillId="3" borderId="1" xfId="0" applyFont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41"/>
  <sheetViews>
    <sheetView tabSelected="1" zoomScaleNormal="100" workbookViewId="0">
      <pane ySplit="2" topLeftCell="A28" activePane="bottomLeft" state="frozen"/>
      <selection pane="bottomLeft" activeCell="A33" sqref="A33"/>
    </sheetView>
  </sheetViews>
  <sheetFormatPr defaultColWidth="12.42578125" defaultRowHeight="15.75" customHeight="1" x14ac:dyDescent="0.2"/>
  <cols>
    <col min="1" max="1" width="17.85546875" customWidth="1"/>
    <col min="2" max="2" width="63.140625" style="8" customWidth="1"/>
    <col min="3" max="3" width="40.28515625" customWidth="1"/>
    <col min="4" max="4" width="29" customWidth="1"/>
    <col min="5" max="5" width="73.42578125" style="8" customWidth="1"/>
    <col min="6" max="11" width="18.85546875" customWidth="1"/>
  </cols>
  <sheetData>
    <row r="1" spans="1:8" ht="34.5" customHeight="1" x14ac:dyDescent="0.35">
      <c r="A1" s="36" t="s">
        <v>13</v>
      </c>
      <c r="B1" s="37"/>
      <c r="C1" s="38"/>
      <c r="D1" s="39"/>
      <c r="E1" s="6"/>
      <c r="F1" s="6"/>
      <c r="G1" s="23"/>
    </row>
    <row r="2" spans="1:8" ht="63" x14ac:dyDescent="0.25">
      <c r="A2" s="11"/>
      <c r="B2" s="9" t="s">
        <v>2</v>
      </c>
      <c r="C2" s="9" t="s">
        <v>3</v>
      </c>
      <c r="D2" s="40" t="s">
        <v>4</v>
      </c>
      <c r="E2" s="3" t="s">
        <v>5</v>
      </c>
      <c r="F2" s="4" t="s">
        <v>0</v>
      </c>
      <c r="G2" s="24" t="s">
        <v>9</v>
      </c>
      <c r="H2" s="24" t="s">
        <v>10</v>
      </c>
    </row>
    <row r="3" spans="1:8" ht="31.5" x14ac:dyDescent="0.25">
      <c r="A3" s="12" t="s">
        <v>6</v>
      </c>
      <c r="B3" s="41"/>
      <c r="C3" s="42"/>
      <c r="D3" s="43"/>
      <c r="E3" s="42"/>
      <c r="F3" s="18"/>
      <c r="G3" s="25"/>
      <c r="H3" s="26"/>
    </row>
    <row r="4" spans="1:8" ht="82.5" customHeight="1" x14ac:dyDescent="0.25">
      <c r="A4" s="13">
        <v>1</v>
      </c>
      <c r="B4" s="28" t="s">
        <v>14</v>
      </c>
      <c r="C4" s="19" t="s">
        <v>15</v>
      </c>
      <c r="D4" s="29" t="s">
        <v>16</v>
      </c>
      <c r="E4" s="19" t="s">
        <v>17</v>
      </c>
      <c r="F4" s="20">
        <f>SUM(6000*25)</f>
        <v>150000</v>
      </c>
      <c r="G4" s="57">
        <v>0</v>
      </c>
      <c r="H4" s="68">
        <v>0</v>
      </c>
    </row>
    <row r="5" spans="1:8" ht="96" customHeight="1" x14ac:dyDescent="0.25">
      <c r="A5" s="13">
        <v>2</v>
      </c>
      <c r="B5" s="10" t="s">
        <v>18</v>
      </c>
      <c r="C5" s="30" t="s">
        <v>19</v>
      </c>
      <c r="D5" s="29" t="s">
        <v>20</v>
      </c>
      <c r="E5" s="17" t="s">
        <v>21</v>
      </c>
      <c r="F5" s="21">
        <f>SUM(1900*25)</f>
        <v>47500</v>
      </c>
      <c r="G5" s="57">
        <v>0</v>
      </c>
      <c r="H5" s="57">
        <v>0</v>
      </c>
    </row>
    <row r="6" spans="1:8" ht="105.75" x14ac:dyDescent="0.25">
      <c r="A6" s="13">
        <v>3</v>
      </c>
      <c r="B6" s="10" t="s">
        <v>22</v>
      </c>
      <c r="C6" s="30" t="s">
        <v>23</v>
      </c>
      <c r="D6" s="29" t="s">
        <v>24</v>
      </c>
      <c r="E6" s="17" t="s">
        <v>25</v>
      </c>
      <c r="F6" s="21">
        <f>SUM(7000*25)</f>
        <v>175000</v>
      </c>
      <c r="G6" s="57">
        <v>0</v>
      </c>
      <c r="H6" s="69">
        <v>2400</v>
      </c>
    </row>
    <row r="7" spans="1:8" ht="120.75" x14ac:dyDescent="0.25">
      <c r="A7" s="13">
        <v>4</v>
      </c>
      <c r="B7" s="10" t="s">
        <v>26</v>
      </c>
      <c r="C7" s="30" t="s">
        <v>27</v>
      </c>
      <c r="D7" s="29" t="s">
        <v>28</v>
      </c>
      <c r="E7" s="17" t="s">
        <v>29</v>
      </c>
      <c r="F7" s="21">
        <f>SUM(25*1550)</f>
        <v>38750</v>
      </c>
      <c r="G7" s="57">
        <v>0</v>
      </c>
      <c r="H7" s="69">
        <v>600</v>
      </c>
    </row>
    <row r="8" spans="1:8" ht="130.5" customHeight="1" x14ac:dyDescent="0.25">
      <c r="A8" s="13">
        <v>5</v>
      </c>
      <c r="B8" s="31" t="s">
        <v>30</v>
      </c>
      <c r="C8" s="1" t="s">
        <v>31</v>
      </c>
      <c r="D8" s="29" t="s">
        <v>32</v>
      </c>
      <c r="E8" s="17" t="s">
        <v>33</v>
      </c>
      <c r="F8" s="21">
        <f>SUM(25*980)</f>
        <v>24500</v>
      </c>
      <c r="G8" s="57">
        <v>0</v>
      </c>
      <c r="H8" s="69">
        <v>600</v>
      </c>
    </row>
    <row r="9" spans="1:8" ht="80.25" customHeight="1" x14ac:dyDescent="0.25">
      <c r="A9" s="13">
        <v>6</v>
      </c>
      <c r="B9" s="32" t="s">
        <v>34</v>
      </c>
      <c r="C9" s="1" t="s">
        <v>35</v>
      </c>
      <c r="D9" s="29" t="s">
        <v>36</v>
      </c>
      <c r="E9" s="17" t="s">
        <v>37</v>
      </c>
      <c r="F9" s="21">
        <f>SUM(25*650)</f>
        <v>16250</v>
      </c>
      <c r="G9" s="57">
        <v>0</v>
      </c>
      <c r="H9" s="57">
        <v>0</v>
      </c>
    </row>
    <row r="10" spans="1:8" ht="91.5" customHeight="1" x14ac:dyDescent="0.25">
      <c r="A10" s="13">
        <v>7</v>
      </c>
      <c r="B10" s="31" t="s">
        <v>38</v>
      </c>
      <c r="C10" s="1" t="s">
        <v>39</v>
      </c>
      <c r="D10" s="16" t="s">
        <v>40</v>
      </c>
      <c r="E10" s="22" t="s">
        <v>41</v>
      </c>
      <c r="F10" s="21">
        <f>SUM(25*2043)</f>
        <v>51075</v>
      </c>
      <c r="G10" s="57">
        <v>0</v>
      </c>
      <c r="H10" s="69">
        <v>1600</v>
      </c>
    </row>
    <row r="11" spans="1:8" ht="123" customHeight="1" x14ac:dyDescent="0.25">
      <c r="A11" s="44">
        <v>8</v>
      </c>
      <c r="B11" s="31" t="s">
        <v>42</v>
      </c>
      <c r="C11" s="1" t="s">
        <v>43</v>
      </c>
      <c r="D11" s="16" t="s">
        <v>44</v>
      </c>
      <c r="E11" s="1" t="s">
        <v>45</v>
      </c>
      <c r="F11" s="21">
        <f>SUM(1220*25)</f>
        <v>30500</v>
      </c>
      <c r="G11" s="57">
        <v>0</v>
      </c>
      <c r="H11" s="57">
        <v>0</v>
      </c>
    </row>
    <row r="12" spans="1:8" ht="77.25" customHeight="1" x14ac:dyDescent="0.25">
      <c r="A12" s="13">
        <v>9</v>
      </c>
      <c r="B12" s="10" t="s">
        <v>46</v>
      </c>
      <c r="C12" s="1" t="s">
        <v>47</v>
      </c>
      <c r="D12" s="16" t="s">
        <v>48</v>
      </c>
      <c r="E12" s="1" t="s">
        <v>49</v>
      </c>
      <c r="F12" s="21">
        <f>SUM(25*2400)</f>
        <v>60000</v>
      </c>
      <c r="G12" s="57">
        <v>0</v>
      </c>
      <c r="H12" s="69">
        <v>800</v>
      </c>
    </row>
    <row r="13" spans="1:8" ht="79.5" customHeight="1" x14ac:dyDescent="0.25">
      <c r="A13" s="13">
        <v>10</v>
      </c>
      <c r="B13" s="10" t="s">
        <v>50</v>
      </c>
      <c r="C13" s="1" t="s">
        <v>11</v>
      </c>
      <c r="D13" s="16" t="s">
        <v>51</v>
      </c>
      <c r="E13" s="17" t="s">
        <v>52</v>
      </c>
      <c r="F13" s="21">
        <f>SUM(25*1650)</f>
        <v>41250</v>
      </c>
      <c r="G13" s="57">
        <v>0</v>
      </c>
      <c r="H13" s="57">
        <v>0</v>
      </c>
    </row>
    <row r="14" spans="1:8" ht="108.75" customHeight="1" x14ac:dyDescent="0.25">
      <c r="A14" s="13">
        <v>11</v>
      </c>
      <c r="B14" s="10" t="s">
        <v>53</v>
      </c>
      <c r="C14" s="1" t="s">
        <v>11</v>
      </c>
      <c r="D14" s="29" t="s">
        <v>54</v>
      </c>
      <c r="E14" s="2" t="s">
        <v>55</v>
      </c>
      <c r="F14" s="21">
        <f>SUM(1650*25)</f>
        <v>41250</v>
      </c>
      <c r="G14" s="57">
        <v>0</v>
      </c>
      <c r="H14" s="57">
        <v>0</v>
      </c>
    </row>
    <row r="15" spans="1:8" ht="125.25" customHeight="1" x14ac:dyDescent="0.25">
      <c r="A15" s="13">
        <v>12</v>
      </c>
      <c r="B15" s="10" t="s">
        <v>56</v>
      </c>
      <c r="C15" s="1" t="s">
        <v>57</v>
      </c>
      <c r="D15" s="16" t="s">
        <v>58</v>
      </c>
      <c r="E15" s="2" t="s">
        <v>59</v>
      </c>
      <c r="F15" s="21">
        <f>SUM(1000*25)</f>
        <v>25000</v>
      </c>
      <c r="G15" s="57">
        <v>0</v>
      </c>
      <c r="H15" s="57">
        <v>0</v>
      </c>
    </row>
    <row r="16" spans="1:8" ht="153" customHeight="1" x14ac:dyDescent="0.25">
      <c r="A16" s="13">
        <v>13</v>
      </c>
      <c r="B16" s="10" t="s">
        <v>60</v>
      </c>
      <c r="C16" s="1" t="s">
        <v>61</v>
      </c>
      <c r="D16" s="16" t="s">
        <v>62</v>
      </c>
      <c r="E16" s="2" t="s">
        <v>63</v>
      </c>
      <c r="F16" s="21">
        <f>SUM(25*720)</f>
        <v>18000</v>
      </c>
      <c r="G16" s="57">
        <v>0</v>
      </c>
      <c r="H16" s="57">
        <v>0</v>
      </c>
    </row>
    <row r="17" spans="1:13" ht="104.25" customHeight="1" x14ac:dyDescent="0.25">
      <c r="A17" s="13">
        <v>14</v>
      </c>
      <c r="B17" s="10" t="s">
        <v>64</v>
      </c>
      <c r="C17" s="1" t="s">
        <v>61</v>
      </c>
      <c r="D17" s="16" t="s">
        <v>62</v>
      </c>
      <c r="E17" s="2" t="s">
        <v>63</v>
      </c>
      <c r="F17" s="21">
        <f>SUM(600*25)</f>
        <v>15000</v>
      </c>
      <c r="G17" s="57">
        <v>0</v>
      </c>
      <c r="H17" s="57">
        <v>0</v>
      </c>
    </row>
    <row r="18" spans="1:13" ht="64.5" customHeight="1" x14ac:dyDescent="0.25">
      <c r="A18" s="13">
        <v>15</v>
      </c>
      <c r="B18" s="10" t="s">
        <v>65</v>
      </c>
      <c r="C18" s="1" t="s">
        <v>61</v>
      </c>
      <c r="D18" s="16" t="s">
        <v>62</v>
      </c>
      <c r="E18" s="2" t="s">
        <v>63</v>
      </c>
      <c r="F18" s="21">
        <f>SUM(600*25)</f>
        <v>15000</v>
      </c>
      <c r="G18" s="57">
        <v>0</v>
      </c>
      <c r="H18" s="57">
        <v>0</v>
      </c>
      <c r="K18" s="5"/>
      <c r="L18" s="5"/>
      <c r="M18" s="5"/>
    </row>
    <row r="19" spans="1:13" ht="107.25" customHeight="1" x14ac:dyDescent="0.25">
      <c r="A19" s="13">
        <v>16</v>
      </c>
      <c r="B19" s="10" t="s">
        <v>66</v>
      </c>
      <c r="C19" s="1" t="s">
        <v>8</v>
      </c>
      <c r="D19" s="16" t="s">
        <v>67</v>
      </c>
      <c r="E19" s="2" t="s">
        <v>68</v>
      </c>
      <c r="F19" s="21">
        <f>SUM(25*1150)</f>
        <v>28750</v>
      </c>
      <c r="G19" s="57">
        <v>0</v>
      </c>
      <c r="H19" s="57">
        <v>0</v>
      </c>
      <c r="K19" s="5"/>
      <c r="L19" s="5"/>
      <c r="M19" s="5"/>
    </row>
    <row r="20" spans="1:13" ht="78" customHeight="1" x14ac:dyDescent="0.25">
      <c r="A20" s="13">
        <v>17</v>
      </c>
      <c r="B20" s="10" t="s">
        <v>69</v>
      </c>
      <c r="C20" s="1" t="s">
        <v>61</v>
      </c>
      <c r="D20" s="16" t="s">
        <v>62</v>
      </c>
      <c r="E20" s="2" t="s">
        <v>63</v>
      </c>
      <c r="F20" s="21">
        <f>SUM(25*800)</f>
        <v>20000</v>
      </c>
      <c r="G20" s="57">
        <v>0</v>
      </c>
      <c r="H20" s="57">
        <v>0</v>
      </c>
    </row>
    <row r="21" spans="1:13" ht="108.75" customHeight="1" x14ac:dyDescent="0.25">
      <c r="A21" s="13">
        <v>18</v>
      </c>
      <c r="B21" s="10" t="s">
        <v>70</v>
      </c>
      <c r="C21" s="1" t="s">
        <v>71</v>
      </c>
      <c r="D21" s="16" t="s">
        <v>72</v>
      </c>
      <c r="E21" s="2" t="s">
        <v>73</v>
      </c>
      <c r="F21" s="21">
        <f>SUM(25*1500)</f>
        <v>37500</v>
      </c>
      <c r="G21" s="57">
        <v>0</v>
      </c>
      <c r="H21" s="57">
        <v>0</v>
      </c>
      <c r="K21" s="5"/>
      <c r="L21" s="5"/>
      <c r="M21" s="5"/>
    </row>
    <row r="22" spans="1:13" ht="78" customHeight="1" x14ac:dyDescent="0.25">
      <c r="A22" s="13">
        <v>19</v>
      </c>
      <c r="B22" s="10" t="s">
        <v>74</v>
      </c>
      <c r="C22" s="1" t="s">
        <v>75</v>
      </c>
      <c r="D22" s="16" t="s">
        <v>76</v>
      </c>
      <c r="E22" s="2" t="s">
        <v>77</v>
      </c>
      <c r="F22" s="21">
        <f>SUM(25*1455)</f>
        <v>36375</v>
      </c>
      <c r="G22" s="57">
        <v>0</v>
      </c>
      <c r="H22" s="57">
        <v>0</v>
      </c>
    </row>
    <row r="23" spans="1:13" ht="73.5" customHeight="1" x14ac:dyDescent="0.25">
      <c r="A23" s="13">
        <v>20</v>
      </c>
      <c r="B23" s="10" t="s">
        <v>78</v>
      </c>
      <c r="C23" s="1" t="s">
        <v>75</v>
      </c>
      <c r="D23" s="16" t="s">
        <v>62</v>
      </c>
      <c r="E23" s="2" t="s">
        <v>79</v>
      </c>
      <c r="F23" s="21">
        <f>SUM(25*700)</f>
        <v>17500</v>
      </c>
      <c r="G23" s="68">
        <v>0</v>
      </c>
      <c r="H23" s="57">
        <v>0</v>
      </c>
    </row>
    <row r="24" spans="1:13" ht="72" customHeight="1" x14ac:dyDescent="0.25">
      <c r="A24" s="13">
        <v>21</v>
      </c>
      <c r="B24" s="10" t="s">
        <v>80</v>
      </c>
      <c r="C24" s="1" t="s">
        <v>75</v>
      </c>
      <c r="D24" s="16" t="s">
        <v>62</v>
      </c>
      <c r="E24" s="2" t="s">
        <v>81</v>
      </c>
      <c r="F24" s="21">
        <f>SUM(560*25)</f>
        <v>14000</v>
      </c>
      <c r="G24" s="68">
        <v>0</v>
      </c>
      <c r="H24" s="57">
        <v>0</v>
      </c>
    </row>
    <row r="25" spans="1:13" ht="24.75" customHeight="1" x14ac:dyDescent="0.25">
      <c r="A25" s="14" t="s">
        <v>7</v>
      </c>
      <c r="B25" s="33"/>
      <c r="C25" s="7"/>
      <c r="D25" s="34"/>
      <c r="E25" s="7"/>
      <c r="F25" s="55"/>
      <c r="G25" s="58"/>
      <c r="H25" s="58"/>
    </row>
    <row r="26" spans="1:13" ht="75" customHeight="1" x14ac:dyDescent="0.25">
      <c r="A26" s="13">
        <v>1</v>
      </c>
      <c r="B26" s="10" t="s">
        <v>82</v>
      </c>
      <c r="C26" s="1" t="s">
        <v>83</v>
      </c>
      <c r="D26" s="16" t="s">
        <v>84</v>
      </c>
      <c r="E26" s="1" t="s">
        <v>85</v>
      </c>
      <c r="F26" s="56">
        <v>12000</v>
      </c>
      <c r="G26" s="69">
        <v>8000</v>
      </c>
      <c r="H26" s="57">
        <v>0</v>
      </c>
    </row>
    <row r="27" spans="1:13" ht="76.5" customHeight="1" x14ac:dyDescent="0.25">
      <c r="A27" s="13">
        <v>2</v>
      </c>
      <c r="B27" s="10" t="s">
        <v>86</v>
      </c>
      <c r="C27" s="1" t="s">
        <v>87</v>
      </c>
      <c r="D27" s="15" t="s">
        <v>88</v>
      </c>
      <c r="E27" s="1" t="s">
        <v>89</v>
      </c>
      <c r="F27" s="56">
        <v>7500</v>
      </c>
      <c r="G27" s="59">
        <v>0</v>
      </c>
      <c r="H27" s="57">
        <v>0</v>
      </c>
    </row>
    <row r="28" spans="1:13" ht="84" customHeight="1" x14ac:dyDescent="0.2">
      <c r="A28" s="13">
        <v>3</v>
      </c>
      <c r="B28" s="35" t="s">
        <v>90</v>
      </c>
      <c r="C28" s="17" t="s">
        <v>91</v>
      </c>
      <c r="D28" s="16" t="s">
        <v>92</v>
      </c>
      <c r="E28" s="17" t="s">
        <v>93</v>
      </c>
      <c r="F28" s="54">
        <v>11500</v>
      </c>
      <c r="G28" s="69">
        <v>10000</v>
      </c>
      <c r="H28" s="57">
        <v>0</v>
      </c>
    </row>
    <row r="29" spans="1:13" ht="89.25" customHeight="1" x14ac:dyDescent="0.25">
      <c r="A29" s="13">
        <v>4</v>
      </c>
      <c r="B29" s="10" t="s">
        <v>94</v>
      </c>
      <c r="C29" s="1" t="s">
        <v>12</v>
      </c>
      <c r="D29" s="16" t="s">
        <v>95</v>
      </c>
      <c r="E29" s="1" t="s">
        <v>96</v>
      </c>
      <c r="F29" s="54">
        <v>90000</v>
      </c>
      <c r="G29" s="58">
        <v>0</v>
      </c>
      <c r="H29" s="57">
        <v>0</v>
      </c>
    </row>
    <row r="30" spans="1:13" ht="79.5" customHeight="1" x14ac:dyDescent="0.25">
      <c r="A30" s="13">
        <v>5</v>
      </c>
      <c r="B30" s="10" t="s">
        <v>97</v>
      </c>
      <c r="C30" s="17" t="s">
        <v>98</v>
      </c>
      <c r="D30" s="16" t="s">
        <v>84</v>
      </c>
      <c r="E30" s="17" t="s">
        <v>99</v>
      </c>
      <c r="F30" s="54">
        <v>12000</v>
      </c>
      <c r="G30" s="69">
        <v>8000</v>
      </c>
      <c r="H30" s="57">
        <v>0</v>
      </c>
    </row>
    <row r="31" spans="1:13" ht="77.25" customHeight="1" x14ac:dyDescent="0.25">
      <c r="A31" s="13">
        <v>6</v>
      </c>
      <c r="B31" s="35" t="s">
        <v>100</v>
      </c>
      <c r="C31" s="17" t="s">
        <v>101</v>
      </c>
      <c r="D31" s="16" t="s">
        <v>84</v>
      </c>
      <c r="E31" s="17" t="s">
        <v>102</v>
      </c>
      <c r="F31" s="54">
        <v>12000</v>
      </c>
      <c r="G31" s="69">
        <v>8000</v>
      </c>
      <c r="H31" s="57">
        <v>0</v>
      </c>
    </row>
    <row r="32" spans="1:13" ht="75" customHeight="1" x14ac:dyDescent="0.25">
      <c r="A32" s="13">
        <v>7</v>
      </c>
      <c r="B32" s="35" t="s">
        <v>103</v>
      </c>
      <c r="C32" s="17" t="s">
        <v>104</v>
      </c>
      <c r="D32" s="16" t="s">
        <v>105</v>
      </c>
      <c r="E32" s="17" t="s">
        <v>106</v>
      </c>
      <c r="F32" s="54">
        <v>8000</v>
      </c>
      <c r="G32" s="69">
        <v>8000</v>
      </c>
      <c r="H32" s="57">
        <v>0</v>
      </c>
    </row>
    <row r="33" spans="1:8" ht="55.5" customHeight="1" x14ac:dyDescent="0.25">
      <c r="A33" s="13">
        <v>8</v>
      </c>
      <c r="B33" s="35" t="s">
        <v>107</v>
      </c>
      <c r="C33" s="17" t="s">
        <v>108</v>
      </c>
      <c r="D33" s="16" t="s">
        <v>105</v>
      </c>
      <c r="E33" s="17" t="s">
        <v>106</v>
      </c>
      <c r="F33" s="54">
        <v>15000</v>
      </c>
      <c r="G33" s="69">
        <v>8000</v>
      </c>
      <c r="H33" s="57">
        <v>0</v>
      </c>
    </row>
    <row r="34" spans="1:8" ht="15.75" customHeight="1" x14ac:dyDescent="0.2">
      <c r="B34" s="45"/>
      <c r="C34" s="46"/>
      <c r="D34" s="47"/>
      <c r="F34" s="26"/>
    </row>
    <row r="35" spans="1:8" ht="15.75" customHeight="1" x14ac:dyDescent="0.25">
      <c r="A35" s="8"/>
      <c r="B35" s="45"/>
      <c r="C35" s="48"/>
      <c r="D35" s="49"/>
      <c r="E35" s="50" t="s">
        <v>1</v>
      </c>
      <c r="F35" s="52">
        <f>SUM(F4:F33)</f>
        <v>1071200</v>
      </c>
    </row>
    <row r="36" spans="1:8" ht="15.75" customHeight="1" x14ac:dyDescent="0.25">
      <c r="B36" s="45"/>
      <c r="C36" s="46"/>
      <c r="D36" s="47"/>
      <c r="E36" s="51" t="s">
        <v>109</v>
      </c>
      <c r="F36" s="53">
        <v>200000</v>
      </c>
    </row>
    <row r="38" spans="1:8" ht="15.75" customHeight="1" x14ac:dyDescent="0.25">
      <c r="E38" s="60" t="s">
        <v>110</v>
      </c>
      <c r="F38" s="27"/>
      <c r="G38" s="61">
        <f>SUM(G4:G33)</f>
        <v>50000</v>
      </c>
    </row>
    <row r="39" spans="1:8" ht="15.75" customHeight="1" x14ac:dyDescent="0.25">
      <c r="E39" s="63" t="s">
        <v>111</v>
      </c>
      <c r="H39" s="26">
        <f>SUM(H4:H33)</f>
        <v>6000</v>
      </c>
    </row>
    <row r="40" spans="1:8" ht="15.75" customHeight="1" x14ac:dyDescent="0.25">
      <c r="E40" s="64"/>
      <c r="F40" s="62"/>
      <c r="G40" s="65"/>
    </row>
    <row r="41" spans="1:8" ht="27" customHeight="1" x14ac:dyDescent="0.3">
      <c r="E41" s="66" t="s">
        <v>112</v>
      </c>
      <c r="G41" s="67">
        <f>SUM(G38+(H39*25))</f>
        <v>200000</v>
      </c>
    </row>
  </sheetData>
  <pageMargins left="1" right="1" top="1" bottom="1" header="0.5" footer="0.5"/>
  <pageSetup paperSize="9" scale="1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Odpovědi formuláře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CLC-NTB2</dc:creator>
  <cp:lastModifiedBy>ČLC</cp:lastModifiedBy>
  <cp:lastPrinted>2024-11-12T09:39:05Z</cp:lastPrinted>
  <dcterms:created xsi:type="dcterms:W3CDTF">2023-11-01T16:02:42Z</dcterms:created>
  <dcterms:modified xsi:type="dcterms:W3CDTF">2026-06-30T15:03:01Z</dcterms:modified>
</cp:coreProperties>
</file>